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scal/La vie en jaune/"/>
    </mc:Choice>
  </mc:AlternateContent>
  <xr:revisionPtr revIDLastSave="0" documentId="13_ncr:1_{1B049356-DBFF-894A-B2B9-A6E45DEE9BD7}" xr6:coauthVersionLast="47" xr6:coauthVersionMax="47" xr10:uidLastSave="{00000000-0000-0000-0000-000000000000}"/>
  <bookViews>
    <workbookView xWindow="0" yWindow="500" windowWidth="38400" windowHeight="21100" tabRatio="500" xr2:uid="{00000000-000D-0000-FFFF-FFFF00000000}"/>
  </bookViews>
  <sheets>
    <sheet name="Récapitulatif" sheetId="1" r:id="rId1"/>
    <sheet name="2024" sheetId="15" r:id="rId2"/>
    <sheet name="2023" sheetId="14" r:id="rId3"/>
    <sheet name="2022" sheetId="13" r:id="rId4"/>
    <sheet name="2021" sheetId="10" r:id="rId5"/>
    <sheet name="2020" sheetId="9" r:id="rId6"/>
    <sheet name="2019" sheetId="7" r:id="rId7"/>
    <sheet name="2018" sheetId="6" r:id="rId8"/>
    <sheet name="2017" sheetId="5" r:id="rId9"/>
    <sheet name="2016" sheetId="4" r:id="rId10"/>
    <sheet name="2015" sheetId="2" r:id="rId11"/>
    <sheet name="2014" sheetId="3" r:id="rId12"/>
    <sheet name="Progression" sheetId="11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19" i="1"/>
  <c r="H7" i="15"/>
  <c r="H47" i="1" s="1"/>
  <c r="F6" i="15"/>
  <c r="F47" i="1" s="1"/>
  <c r="E5" i="15"/>
  <c r="E47" i="1" s="1"/>
  <c r="G4" i="15"/>
  <c r="G47" i="1" s="1"/>
  <c r="J43" i="1" s="1"/>
  <c r="E27" i="1"/>
  <c r="E26" i="1"/>
  <c r="H7" i="14"/>
  <c r="H48" i="1" s="1"/>
  <c r="F6" i="14"/>
  <c r="F48" i="1" s="1"/>
  <c r="E5" i="14"/>
  <c r="E48" i="1" s="1"/>
  <c r="G4" i="14"/>
  <c r="G48" i="1" s="1"/>
  <c r="G4" i="13"/>
  <c r="G49" i="1"/>
  <c r="F6" i="13"/>
  <c r="F49" i="1"/>
  <c r="E5" i="13"/>
  <c r="E49" i="1"/>
  <c r="H7" i="13"/>
  <c r="H49" i="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4" i="11"/>
  <c r="D6" i="11"/>
  <c r="D5" i="11"/>
  <c r="G4" i="10"/>
  <c r="G50" i="1"/>
  <c r="C31" i="11"/>
  <c r="C30" i="11"/>
  <c r="E30" i="11" s="1"/>
  <c r="C29" i="11"/>
  <c r="C28" i="11"/>
  <c r="C27" i="11"/>
  <c r="C26" i="11"/>
  <c r="E26" i="11" s="1"/>
  <c r="C25" i="11"/>
  <c r="C24" i="11"/>
  <c r="C23" i="11"/>
  <c r="E23" i="11" s="1"/>
  <c r="C22" i="11"/>
  <c r="E22" i="11" s="1"/>
  <c r="E31" i="11"/>
  <c r="E29" i="11"/>
  <c r="E28" i="11"/>
  <c r="E27" i="11"/>
  <c r="E25" i="11"/>
  <c r="E24" i="11"/>
  <c r="E21" i="11"/>
  <c r="E20" i="11"/>
  <c r="E19" i="11"/>
  <c r="E17" i="11"/>
  <c r="E18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21" i="1"/>
  <c r="H7" i="10"/>
  <c r="H50" i="1"/>
  <c r="F6" i="10"/>
  <c r="F50" i="1"/>
  <c r="E5" i="10"/>
  <c r="E50" i="1"/>
  <c r="F52" i="1"/>
  <c r="E52" i="1"/>
  <c r="F6" i="9"/>
  <c r="F51" i="1"/>
  <c r="E5" i="9"/>
  <c r="E51" i="1"/>
  <c r="I8" i="9"/>
  <c r="H4" i="9"/>
  <c r="G7" i="9"/>
  <c r="H51" i="1"/>
  <c r="G51" i="1"/>
  <c r="E17" i="1"/>
  <c r="E20" i="1"/>
  <c r="G52" i="1"/>
  <c r="H52" i="1"/>
  <c r="D39" i="1"/>
  <c r="I8" i="6"/>
  <c r="H53" i="1"/>
  <c r="H4" i="6"/>
  <c r="G53" i="1"/>
  <c r="G7" i="6"/>
  <c r="F6" i="6"/>
  <c r="F53" i="1"/>
  <c r="E5" i="6"/>
  <c r="E53" i="1"/>
  <c r="I8" i="5"/>
  <c r="H54" i="1"/>
  <c r="H4" i="5"/>
  <c r="G54" i="1"/>
  <c r="G7" i="5"/>
  <c r="F6" i="5"/>
  <c r="F54" i="1"/>
  <c r="K54" i="1" s="1"/>
  <c r="E5" i="5"/>
  <c r="E54" i="1"/>
  <c r="E14" i="1"/>
  <c r="E22" i="1"/>
  <c r="H4" i="4"/>
  <c r="G55" i="1"/>
  <c r="E23" i="1"/>
  <c r="I8" i="4"/>
  <c r="H55" i="1"/>
  <c r="G7" i="4"/>
  <c r="F6" i="4"/>
  <c r="F55" i="1"/>
  <c r="K55" i="1" s="1"/>
  <c r="E5" i="4"/>
  <c r="E55" i="1"/>
  <c r="C39" i="1"/>
  <c r="J41" i="1" s="1"/>
  <c r="E24" i="1"/>
  <c r="E25" i="1"/>
  <c r="I57" i="1"/>
  <c r="I8" i="2"/>
  <c r="H56" i="1"/>
  <c r="H4" i="2"/>
  <c r="G56" i="1"/>
  <c r="G7" i="2"/>
  <c r="F6" i="2"/>
  <c r="F56" i="1"/>
  <c r="E5" i="2"/>
  <c r="E56" i="1"/>
  <c r="H4" i="3"/>
  <c r="G57" i="1"/>
  <c r="E5" i="3"/>
  <c r="E57" i="1"/>
  <c r="I8" i="3"/>
  <c r="H57" i="1"/>
  <c r="G7" i="3"/>
  <c r="F6" i="3"/>
  <c r="F57" i="1"/>
  <c r="E18" i="1"/>
  <c r="E16" i="1"/>
  <c r="E15" i="1"/>
  <c r="E13" i="1"/>
  <c r="K50" i="1" l="1"/>
  <c r="K52" i="1"/>
  <c r="K49" i="1"/>
  <c r="K51" i="1"/>
  <c r="K53" i="1"/>
  <c r="K56" i="1"/>
  <c r="K57" i="1"/>
  <c r="K47" i="1"/>
  <c r="H7" i="1"/>
  <c r="E39" i="1"/>
  <c r="E5" i="1"/>
  <c r="F6" i="1"/>
  <c r="K48" i="1"/>
  <c r="G4" i="1"/>
  <c r="D41" i="1" l="1"/>
  <c r="H42" i="1"/>
  <c r="J42" i="1"/>
</calcChain>
</file>

<file path=xl/sharedStrings.xml><?xml version="1.0" encoding="utf-8"?>
<sst xmlns="http://schemas.openxmlformats.org/spreadsheetml/2006/main" count="3573" uniqueCount="1191">
  <si>
    <t>La vie en jaune</t>
  </si>
  <si>
    <t>Total km sentiers découverts:</t>
  </si>
  <si>
    <t>Total km parcourus:</t>
  </si>
  <si>
    <t>Total D +/- sur km parcourus:</t>
  </si>
  <si>
    <t>Total chrono pour km parcourus:</t>
  </si>
  <si>
    <t>Détail cantons</t>
  </si>
  <si>
    <t>Canton</t>
  </si>
  <si>
    <t>Km total</t>
  </si>
  <si>
    <t>Km parcourus</t>
  </si>
  <si>
    <t>%</t>
  </si>
  <si>
    <t>Fin</t>
  </si>
  <si>
    <t>JU</t>
  </si>
  <si>
    <t>NE</t>
  </si>
  <si>
    <t>BS - BL</t>
  </si>
  <si>
    <t>SO</t>
  </si>
  <si>
    <t>NW</t>
  </si>
  <si>
    <t>VS</t>
  </si>
  <si>
    <t>OW</t>
  </si>
  <si>
    <t>LU</t>
  </si>
  <si>
    <t>BE</t>
  </si>
  <si>
    <t>AG</t>
  </si>
  <si>
    <t>VD</t>
  </si>
  <si>
    <t>UR</t>
  </si>
  <si>
    <t>TI</t>
  </si>
  <si>
    <t>GR</t>
  </si>
  <si>
    <t>SZ</t>
  </si>
  <si>
    <t>ZG</t>
  </si>
  <si>
    <t>AR</t>
  </si>
  <si>
    <t>AI</t>
  </si>
  <si>
    <t>FR</t>
  </si>
  <si>
    <t>GE</t>
  </si>
  <si>
    <t>GL</t>
  </si>
  <si>
    <t>SG</t>
  </si>
  <si>
    <t>SH</t>
  </si>
  <si>
    <t>TG</t>
  </si>
  <si>
    <t>ZH</t>
  </si>
  <si>
    <t>CH</t>
  </si>
  <si>
    <t>Km "en trop":</t>
  </si>
  <si>
    <t>Km selon programme:</t>
  </si>
  <si>
    <t>Km nouveaux / semaine:</t>
  </si>
  <si>
    <r>
      <rPr>
        <b/>
        <sz val="14"/>
        <color indexed="17"/>
        <rFont val="Calibri"/>
        <family val="2"/>
      </rPr>
      <t>Avance</t>
    </r>
    <r>
      <rPr>
        <b/>
        <sz val="14"/>
        <color indexed="8"/>
        <rFont val="Calibri"/>
        <family val="2"/>
      </rPr>
      <t xml:space="preserve"> ou </t>
    </r>
    <r>
      <rPr>
        <b/>
        <sz val="14"/>
        <color indexed="10"/>
        <rFont val="Calibri"/>
        <family val="2"/>
      </rPr>
      <t xml:space="preserve">retard </t>
    </r>
    <r>
      <rPr>
        <b/>
        <sz val="14"/>
        <color theme="1"/>
        <rFont val="Calibri"/>
        <family val="2"/>
      </rPr>
      <t>total</t>
    </r>
    <r>
      <rPr>
        <b/>
        <sz val="14"/>
        <color indexed="8"/>
        <rFont val="Calibri"/>
        <family val="2"/>
      </rPr>
      <t>:</t>
    </r>
  </si>
  <si>
    <t xml:space="preserve"> + 2712 après 8 ans</t>
  </si>
  <si>
    <t xml:space="preserve">  </t>
  </si>
  <si>
    <t>Année</t>
  </si>
  <si>
    <t>Etapes</t>
  </si>
  <si>
    <t>Dist. Moy.</t>
  </si>
  <si>
    <t>Km</t>
  </si>
  <si>
    <t>D +/-</t>
  </si>
  <si>
    <t>Km nouveaux</t>
  </si>
  <si>
    <t>Chrono</t>
  </si>
  <si>
    <t>Vitesse moyenne</t>
  </si>
  <si>
    <t>Pente moy.</t>
  </si>
  <si>
    <t>2023</t>
  </si>
  <si>
    <t>2022</t>
  </si>
  <si>
    <t>2021</t>
  </si>
  <si>
    <t>2020</t>
  </si>
  <si>
    <t>2019</t>
  </si>
  <si>
    <t>2018</t>
  </si>
  <si>
    <t>2017</t>
  </si>
  <si>
    <t>2015</t>
  </si>
  <si>
    <t>2014</t>
  </si>
  <si>
    <t>117</t>
  </si>
  <si>
    <t>Etape</t>
  </si>
  <si>
    <t>Date</t>
  </si>
  <si>
    <t>Canton(s)</t>
  </si>
  <si>
    <t>Km étape</t>
  </si>
  <si>
    <t>D+/- étape</t>
  </si>
  <si>
    <t>Accompagnateur(s)</t>
  </si>
  <si>
    <t>Notes</t>
  </si>
  <si>
    <t>Juillet 2023</t>
  </si>
  <si>
    <t>Olivier, Jean-Claude</t>
  </si>
  <si>
    <t>Solalex - Chaux Ronde - Barboleuse</t>
  </si>
  <si>
    <t>Randa - Weisshornhütte - Wisse Schijen</t>
  </si>
  <si>
    <t>Fiescheralp - Eggishorn - Bellwald</t>
  </si>
  <si>
    <t>Juin 2023</t>
  </si>
  <si>
    <t>Fiescheralp - Bettmerhorn - Eggishorn</t>
  </si>
  <si>
    <t>Ulrichen - Brudelhorn</t>
  </si>
  <si>
    <t>Reckingen - Stockji</t>
  </si>
  <si>
    <t>Binn - Fäldbach -Grosses Fülhorn - Ernen</t>
  </si>
  <si>
    <t>Binn - Meiggerhorn - Blausee</t>
  </si>
  <si>
    <t>Randa - Täschalp - Täsch</t>
  </si>
  <si>
    <t>SZ-LU</t>
  </si>
  <si>
    <t>Küssnacht a.R. - Seebodenalp - Greppen</t>
  </si>
  <si>
    <t>Binn - Eggerhorn - Mühlebach</t>
  </si>
  <si>
    <t>Binn - Sattulti - Ernen</t>
  </si>
  <si>
    <t>Immensee - Arth - Rigi Kulm</t>
  </si>
  <si>
    <t>Mai 2023</t>
  </si>
  <si>
    <t>Reckingen - Frutt - Galmihornhütte</t>
  </si>
  <si>
    <t>Küssnacht - Immensee - Itelfingen</t>
  </si>
  <si>
    <t>Valérie P.</t>
  </si>
  <si>
    <t>Caux - Sonchaux - Rochers de Naye</t>
  </si>
  <si>
    <t>Patricia M.</t>
  </si>
  <si>
    <t>Villeneuve - Sonchaux - Territet</t>
  </si>
  <si>
    <t>Anet - Cerlier</t>
  </si>
  <si>
    <t>Stettlen - Hub</t>
  </si>
  <si>
    <t>Boll - Thorbereg - Bantiger</t>
  </si>
  <si>
    <t>Oberwald - Reckingen</t>
  </si>
  <si>
    <t>Binn - Ernen</t>
  </si>
  <si>
    <t>Avril 2023</t>
  </si>
  <si>
    <t>Knutwil - Triengen</t>
  </si>
  <si>
    <t>Münster - Ulrichen - Obergesteln</t>
  </si>
  <si>
    <t>Gluringen - Reckingen - Münster</t>
  </si>
  <si>
    <t>Blitzingen - Reckingen</t>
  </si>
  <si>
    <t>Grossdietwil - Ebersecken</t>
  </si>
  <si>
    <t>Niederwald - Blitzingen</t>
  </si>
  <si>
    <t>Hindelbank - Krauchtal - Schönbühl</t>
  </si>
  <si>
    <t>Interlaken - Harderkulm - Goldswil</t>
  </si>
  <si>
    <t>Krauchthal - Thorberg</t>
  </si>
  <si>
    <t>Mars 2023</t>
  </si>
  <si>
    <t xml:space="preserve">Interlaken - Wilderswil - Aabeberg </t>
  </si>
  <si>
    <t>Dagmersellen - Buchs - Chrüzberg</t>
  </si>
  <si>
    <t>Justistal</t>
  </si>
  <si>
    <t>Nebikon - Altishofen</t>
  </si>
  <si>
    <t>Nebikon - Gettnau</t>
  </si>
  <si>
    <t>Root-Gisikon - Udligenswil</t>
  </si>
  <si>
    <t>Sundlauenen - Beatenberg - Waldegg</t>
  </si>
  <si>
    <t xml:space="preserve">Vechigen - Biembach i. E. </t>
  </si>
  <si>
    <t>Février 2023</t>
  </si>
  <si>
    <t>Merlischachen - Küssnacht am Rigi</t>
  </si>
  <si>
    <t>Gunten - Beatenbucht</t>
  </si>
  <si>
    <t>Sigriswil - Säge - Margel</t>
  </si>
  <si>
    <t>Niederwald - Bellwakd - Burghütte</t>
  </si>
  <si>
    <t>Walkringen - Schafhausen i. E.</t>
  </si>
  <si>
    <t xml:space="preserve">Worb - Biglen - Wikartswil </t>
  </si>
  <si>
    <t>Heiligenschwendi - Ringoldswil - Schwanden</t>
  </si>
  <si>
    <t>Janvier 2023</t>
  </si>
  <si>
    <t>Sundlauenen - Harderkulm - Interlaken</t>
  </si>
  <si>
    <t>Ernen - Niederwald</t>
  </si>
  <si>
    <t>Schwanden - Landiswil - Aspi</t>
  </si>
  <si>
    <t>Signau - Blaseflue - Biglen</t>
  </si>
  <si>
    <t>Emmenmatt - Moosegg - Zollbrück</t>
  </si>
  <si>
    <t>Emmenmatt - Goldbach</t>
  </si>
  <si>
    <t>Därligen - Interlaken - Unterseen</t>
  </si>
  <si>
    <t>Zollbrück - Rüegsauschachen</t>
  </si>
  <si>
    <t>Fiesch - Fieschertal</t>
  </si>
  <si>
    <t>Décembre 2022</t>
  </si>
  <si>
    <t>Zäziwil - Signau - Oberthal</t>
  </si>
  <si>
    <t>Zäziwil - Biglen - Schlosswyl</t>
  </si>
  <si>
    <t>Fiescheralp - Martisbergeralp - Fiesch</t>
  </si>
  <si>
    <t>Bettmeralp - Fiesch</t>
  </si>
  <si>
    <t>Adligenswil - Ebikon</t>
  </si>
  <si>
    <t>Rubigen - Grosshöchstetten</t>
  </si>
  <si>
    <t>Novembre 2022</t>
  </si>
  <si>
    <t>Schwanden - Blueme - Hubel</t>
  </si>
  <si>
    <t>Schötz - Wauwil - Kaltbach</t>
  </si>
  <si>
    <t>Michael - Julia</t>
  </si>
  <si>
    <t>Säge - Sigriswiler Rothorn</t>
  </si>
  <si>
    <t>Münsingen - Kiesen</t>
  </si>
  <si>
    <t>Lungern - Kaiserstuhl</t>
  </si>
  <si>
    <t>Lungern - Giswil</t>
  </si>
  <si>
    <t>Giswil - Kaiserstuhl</t>
  </si>
  <si>
    <t>OW-LU</t>
  </si>
  <si>
    <t>Glaubenberg - Fürstein - Riedmattstock</t>
  </si>
  <si>
    <t>Giswil - Glaubenberg</t>
  </si>
  <si>
    <t>Willisau - Schötz</t>
  </si>
  <si>
    <t>Octobre 2022</t>
  </si>
  <si>
    <t>Bettmeralp - Hohbalm</t>
  </si>
  <si>
    <t>Simplon-village - bivouac du Laggin</t>
  </si>
  <si>
    <t>Gorges de Gondo - Corwetsch - Alpje</t>
  </si>
  <si>
    <t>Seehorn - Tschawinersee - Passo di Monscera</t>
  </si>
  <si>
    <t>Bord - cols d'Andolla et de Pontimia</t>
  </si>
  <si>
    <t>Simplon Village - Alpje</t>
  </si>
  <si>
    <t>JeePee</t>
  </si>
  <si>
    <t>Mattmark - Jazzilücke - Ofentalpass - Monte Moropass</t>
  </si>
  <si>
    <t>Col du Simplon - Wyssbodehorn - Egga</t>
  </si>
  <si>
    <t>Saas-Almagell - Almagellerhütter - Zwischbergenpass</t>
  </si>
  <si>
    <t>Saas-Almagell - Antronapass</t>
  </si>
  <si>
    <t>Saas-Almagell - Saas-Fee</t>
  </si>
  <si>
    <t>Septembre 2022</t>
  </si>
  <si>
    <t>Ettiswil - Grosswangen</t>
  </si>
  <si>
    <t>Saas-Almagell - Cabane Britannia - Barrage de Mattmark</t>
  </si>
  <si>
    <t>Längfluh - Cabane Brittania - Plattjen - Saas-Fee</t>
  </si>
  <si>
    <t>Saas-Grund -Saas-Fee</t>
  </si>
  <si>
    <t>Meggen - Adligenswil</t>
  </si>
  <si>
    <t>Saas-Grund - Mischabelhütte</t>
  </si>
  <si>
    <t>Escholzmatt - Beichle - Lüchtersmoos</t>
  </si>
  <si>
    <t xml:space="preserve">Blatten bei Naters - Belalp - Sparrhorn </t>
  </si>
  <si>
    <t>Saas-Grund - Almagelleralp - Kreuzboden</t>
  </si>
  <si>
    <t>Août 2022</t>
  </si>
  <si>
    <t>Uebeschi - Homad - Möntschelespitz</t>
  </si>
  <si>
    <t>St. Stephan - Laseberg - Rüwlisgrabe</t>
  </si>
  <si>
    <t>Innereriz - Bürkelihubel</t>
  </si>
  <si>
    <t>Grosswangen - Ettiswil - Ostergau</t>
  </si>
  <si>
    <t>Oberhofen - Ringoldswil - Gunten</t>
  </si>
  <si>
    <t>Eriz - Burst</t>
  </si>
  <si>
    <t>Escholzmatt - Rotefluespitz - Dorbach</t>
  </si>
  <si>
    <t>Niederstock - Stockhorn</t>
  </si>
  <si>
    <t>Juillet 2022</t>
  </si>
  <si>
    <t>Engelberg - Horbis</t>
  </si>
  <si>
    <t>Eschenbach - Rain</t>
  </si>
  <si>
    <t>Daniel P.</t>
  </si>
  <si>
    <t>Münsingen - Konolfingen</t>
  </si>
  <si>
    <t>Eriz - Aussereriz</t>
  </si>
  <si>
    <t>Gründli - Schafmatt - Fürstein</t>
  </si>
  <si>
    <t>Süderen - Chnubelegg - Bürkelihubel</t>
  </si>
  <si>
    <t>Engelberg - Hohfad</t>
  </si>
  <si>
    <t>Oberdiessbach - Oppligen - Wichtrach</t>
  </si>
  <si>
    <t>Christelle</t>
  </si>
  <si>
    <t>Sursee - Mauensee - Kaltbach</t>
  </si>
  <si>
    <t>Mai 2022</t>
  </si>
  <si>
    <t>Sursee - Grosswangen</t>
  </si>
  <si>
    <t>Hünibach - Oberhofen - Heiligenschwendi</t>
  </si>
  <si>
    <t>Ebikon - Waldibrücke</t>
  </si>
  <si>
    <t>Escholzmatt - Wiggen - Marbachegg</t>
  </si>
  <si>
    <t>BE / LU</t>
  </si>
  <si>
    <t>Schangnau - Marbach</t>
  </si>
  <si>
    <t>Adligenswil - Meggen - Seeburg</t>
  </si>
  <si>
    <t>Heiligenschwendi - Goldiwil</t>
  </si>
  <si>
    <t>Avril 2022</t>
  </si>
  <si>
    <t>Lucerne - Ebikon - Adligenswil</t>
  </si>
  <si>
    <t>Rotsee - Waldibrücke</t>
  </si>
  <si>
    <t>Uttigen - Uetendorf</t>
  </si>
  <si>
    <t>Thoune - Goldiwil</t>
  </si>
  <si>
    <t>Amsoldingen - Uetendorf</t>
  </si>
  <si>
    <t>Rain - Hildisrieden</t>
  </si>
  <si>
    <t>Mars 2022</t>
  </si>
  <si>
    <t>Steffisburg - Bleiken b. Oberdiessbach</t>
  </si>
  <si>
    <t>Steffisburg - Homberg - Buchen</t>
  </si>
  <si>
    <t>Gwatt - Thoune - Steffisburg</t>
  </si>
  <si>
    <t>Rothenburg</t>
  </si>
  <si>
    <t>Février 2022</t>
  </si>
  <si>
    <t>Heimenschwand - Süderen - Schwarzenegg</t>
  </si>
  <si>
    <t>Oberdiessbach - Aeschlibühl</t>
  </si>
  <si>
    <t>Neuenkirch - Emmenbrücke</t>
  </si>
  <si>
    <t>Janvier 2022</t>
  </si>
  <si>
    <t>Eggiwil - Schallenberg - Röthenbach</t>
  </si>
  <si>
    <t>Röthenbach - Linden</t>
  </si>
  <si>
    <t>Wiggen - Eggiwil</t>
  </si>
  <si>
    <t>Sempach - Eich</t>
  </si>
  <si>
    <t>Konolfingen - Linden</t>
  </si>
  <si>
    <t>Eich - Sursee</t>
  </si>
  <si>
    <t>Heidbühl - Schangnau</t>
  </si>
  <si>
    <t>Décembre 2021</t>
  </si>
  <si>
    <t>Zäziwil - Aebersold</t>
  </si>
  <si>
    <t>Buttisholz - Geiss</t>
  </si>
  <si>
    <t>Sursee - Buttisholz</t>
  </si>
  <si>
    <t>Oberhofen - Ringgis - Oberhünigen</t>
  </si>
  <si>
    <t>Signau - Röthenbach</t>
  </si>
  <si>
    <t>Nottwil - Sempach - Ruswil</t>
  </si>
  <si>
    <t>Blapbach - Eggiwil - Kapf</t>
  </si>
  <si>
    <t>Trubschachen - Blapbach</t>
  </si>
  <si>
    <t>Schüpbach - Langnau - Neuenschwand</t>
  </si>
  <si>
    <t>D+ étape</t>
  </si>
  <si>
    <t>Novembre 2021</t>
  </si>
  <si>
    <t>Guillaume</t>
  </si>
  <si>
    <t>Melchtal - Enerwil - Storeggpass</t>
  </si>
  <si>
    <t>Le Landeron - Champion - Cerlier</t>
  </si>
  <si>
    <t>Engelberg - Brunnihütte</t>
  </si>
  <si>
    <t>Oey - Laseberg</t>
  </si>
  <si>
    <t>Fieschertal - Ausserbinn - Ernen</t>
  </si>
  <si>
    <t>Octobre 2021</t>
  </si>
  <si>
    <t>St.Niklausen - Arvigrat - Gräfimattstand</t>
  </si>
  <si>
    <t>Grimmialp - Männliflue - Adelboden</t>
  </si>
  <si>
    <t>Île Saint-Pierre - Cerlier - Lüscherz</t>
  </si>
  <si>
    <t>Saas-Grund - Hohsaas</t>
  </si>
  <si>
    <t>Randa - Kinhütte - Täsch</t>
  </si>
  <si>
    <t xml:space="preserve">Krauchthal - Oberburg - Hasle </t>
  </si>
  <si>
    <t>Frutigen - Mäggisserehore - Oey/Diemtigtal</t>
  </si>
  <si>
    <t>Randa - Herbriggen - Domhütte</t>
  </si>
  <si>
    <t>Oey - Drunegalm</t>
  </si>
  <si>
    <t>Septembre 2021</t>
  </si>
  <si>
    <t>OW / NW</t>
  </si>
  <si>
    <t>Gerschnialp - Trübsee - Stand - Jochpass</t>
  </si>
  <si>
    <t>Engelberg - Bocki-Rotisand - Juchlipass</t>
  </si>
  <si>
    <t>Eggeligrat - Grafenort - Gräfimattstand</t>
  </si>
  <si>
    <t>Saas-Balen - Gibidum</t>
  </si>
  <si>
    <t>NW / OW / UR</t>
  </si>
  <si>
    <t>Bannalpsee - Rugghubelhütte - Wissigstock</t>
  </si>
  <si>
    <t>Sempach - Hellbühl</t>
  </si>
  <si>
    <t>Août 2021</t>
  </si>
  <si>
    <t>Herbriggen - Gross Kastel - Randa</t>
  </si>
  <si>
    <t>Kiental - Wätterlatte - Suld</t>
  </si>
  <si>
    <t>Hannigalp - Wannehorn - Eisten</t>
  </si>
  <si>
    <t>Rothwald - Hospice du Simplon - Cabane Monte Leone</t>
  </si>
  <si>
    <t>Beristal - Furggubäumlicke - Bortellicke</t>
  </si>
  <si>
    <t>Rosswald - Fülhorn - Breithorn - Lax</t>
  </si>
  <si>
    <t>Topalihütte - Schöllijoch - Herbriggen</t>
  </si>
  <si>
    <t>Juillet 2021</t>
  </si>
  <si>
    <t xml:space="preserve">Col du Simplon - Lengritz - Sirwoltusattel </t>
  </si>
  <si>
    <t>Brig - Glishorn - Nanzlicke</t>
  </si>
  <si>
    <t>Riederalp - bivouac Fusshorn - Oberaletschhütte - Belalp</t>
  </si>
  <si>
    <t>Frutigen - Steinschlaghore - Achseten</t>
  </si>
  <si>
    <t>Giw - Ochsehorn - col de Bistinen  - col du Simplon</t>
  </si>
  <si>
    <t>Grächen - Mittelberg - Bordierhütte</t>
  </si>
  <si>
    <t>Mörel - Obersti Härdhitta - Grengiols</t>
  </si>
  <si>
    <t>Yves Diacon</t>
  </si>
  <si>
    <t>Oey - Wimmis - Niesengrat</t>
  </si>
  <si>
    <t>Saas-Balen - Sattel - Grüebusee</t>
  </si>
  <si>
    <t>Juin 2021</t>
  </si>
  <si>
    <t>Ganterbrücke - Rosswald - Folluhorn - Ried/Brig</t>
  </si>
  <si>
    <t>Riederalp - Bettmersee - Oberaletsch - Blatten</t>
  </si>
  <si>
    <t>Giw - Gspon - Eisten</t>
  </si>
  <si>
    <t>Tobias Mueller</t>
  </si>
  <si>
    <t>Mülenen - Niesen</t>
  </si>
  <si>
    <t>Eisten - Stafel - St. Niklaus</t>
  </si>
  <si>
    <t>Riederalp - Bettmeralp</t>
  </si>
  <si>
    <t>Mai 2021</t>
  </si>
  <si>
    <t xml:space="preserve">Aeschiried - Brunni - Därligen </t>
  </si>
  <si>
    <t>Heiligkreuz - Bargele - Gsteig (Schüpfheim)</t>
  </si>
  <si>
    <t xml:space="preserve">Wimmis - Heitihubel - Niederstocken </t>
  </si>
  <si>
    <t>Brig - Ganter Brigga - Unner Nessultal</t>
  </si>
  <si>
    <t>St. Niklaus - Grächen</t>
  </si>
  <si>
    <t>Ried-Brig - Rosswald - Schallberg</t>
  </si>
  <si>
    <t>Luvcerne - Emmenbrücke</t>
  </si>
  <si>
    <t>Heiligkreuz - Schimbrig - Finnishütte</t>
  </si>
  <si>
    <t>Lyssach - Krauchtal - Berthoud</t>
  </si>
  <si>
    <t>Lax - Blatten bei Naters</t>
  </si>
  <si>
    <t>Stalden - Gspon - Stellinu</t>
  </si>
  <si>
    <t>Avril 2021</t>
  </si>
  <si>
    <t>Mülenen - Reichenbach - Frutigen</t>
  </si>
  <si>
    <t>Soppensee - Ruswil - Hellbühl</t>
  </si>
  <si>
    <t>Flüeli-Ranft - Melchtal - Bitzlischwand</t>
  </si>
  <si>
    <t>Schüpfheim - Escholzmatt - Langnau</t>
  </si>
  <si>
    <t>Malters - Littau</t>
  </si>
  <si>
    <t>Escholzmatt - Grätliegg</t>
  </si>
  <si>
    <t>Grengiols - Blatten b. Naters - Brig</t>
  </si>
  <si>
    <t>Mars 2021</t>
  </si>
  <si>
    <t>Trub - Stächelegg - Bramboden</t>
  </si>
  <si>
    <t>Trubschachen - Oberhohmatt - Trub</t>
  </si>
  <si>
    <t>Mörel - Grengiols - Betten</t>
  </si>
  <si>
    <t>Gwatt - Allmendingen</t>
  </si>
  <si>
    <t>Luthern Bad - Napf - Fankhaus</t>
  </si>
  <si>
    <t>Schüpfheim - Escholzmatt - Gmeinwärch</t>
  </si>
  <si>
    <t>Langnau - Lüdernalp</t>
  </si>
  <si>
    <t>Février 2021</t>
  </si>
  <si>
    <t>Sachseln - Flüeli Ranft - Musschwendli</t>
  </si>
  <si>
    <t>Aeschiried - Därligen</t>
  </si>
  <si>
    <t>Wasen - Hochänzi</t>
  </si>
  <si>
    <t>Hasle - Schüpheim</t>
  </si>
  <si>
    <t>Zollbrück - Langnau - Lüderenalp</t>
  </si>
  <si>
    <t>Sarnen - Kerns - Flüeli-Ranft</t>
  </si>
  <si>
    <t>Janvier 2021</t>
  </si>
  <si>
    <t>Spiez - Einigen</t>
  </si>
  <si>
    <t>Trachselwald - Zollbrück</t>
  </si>
  <si>
    <t>Lützelflüh - Sumiswald</t>
  </si>
  <si>
    <t>Berthoud - Rüegsauschachen - Vorderrinderbach</t>
  </si>
  <si>
    <t>Spiez - Faulensee - Hondrich</t>
  </si>
  <si>
    <t>Berthoud - Schallenberg - Rachisberg</t>
  </si>
  <si>
    <t>Wimmis - Spiezwiler - Aeschi b. S.</t>
  </si>
  <si>
    <t>Décembre 2020</t>
  </si>
  <si>
    <t>Werthenstein - Sigigen - Malters</t>
  </si>
  <si>
    <t>Sumiswald - Wasen - Weier</t>
  </si>
  <si>
    <t>Kerns - Ächerli - St. Jakob</t>
  </si>
  <si>
    <t>Affoltern im Emmental - Heimiswil</t>
  </si>
  <si>
    <t>Faulensee - Aeschiried</t>
  </si>
  <si>
    <t>Dürrenroth - Weier - Oberwald</t>
  </si>
  <si>
    <t>Dürrenroth - Friesenberg</t>
  </si>
  <si>
    <t>Aeschi b. Brienz - Suld</t>
  </si>
  <si>
    <t>Total D+ sur km parcourus:</t>
  </si>
  <si>
    <t>Total D- sur km parcourus:</t>
  </si>
  <si>
    <t>D- étape</t>
  </si>
  <si>
    <t>Novembre 2020</t>
  </si>
  <si>
    <t>Menznau - Wolhusen</t>
  </si>
  <si>
    <t>NW / UR</t>
  </si>
  <si>
    <t>Schwybogen - Seelisberg - Rütli</t>
  </si>
  <si>
    <t>NW / OW</t>
  </si>
  <si>
    <t>Wirzweli - Bielen - Arvigrat</t>
  </si>
  <si>
    <t>Zell - Fischbach</t>
  </si>
  <si>
    <t>Eriswil - Wasen</t>
  </si>
  <si>
    <t>Oberrickenbach - Bannalpsee - Brisen</t>
  </si>
  <si>
    <t>Wolfenschiessen - Stanserhorn</t>
  </si>
  <si>
    <t>Mülenen - Reichenbach - Kiental</t>
  </si>
  <si>
    <t>Octobre 2020</t>
  </si>
  <si>
    <t>Kanderbrück - Frutigen - Ried</t>
  </si>
  <si>
    <t>Dallenwil - Grafennort - Oberrickenbach</t>
  </si>
  <si>
    <t>LU / BE</t>
  </si>
  <si>
    <t>Eriswil - Luthern</t>
  </si>
  <si>
    <t>Reichenbach - Frutigen - Furggi</t>
  </si>
  <si>
    <t>Aigle - Leysin</t>
  </si>
  <si>
    <t>Leysin - La Riondaz - Geteillon</t>
  </si>
  <si>
    <t>Villeneuve - Pointe à l'Aiguille - Malatraix</t>
  </si>
  <si>
    <t>Pascale</t>
  </si>
  <si>
    <t>Corbeyrier - Tour d'Aï</t>
  </si>
  <si>
    <t>Frutigen - Mitholz</t>
  </si>
  <si>
    <t>Dallenwil - Niederrickenbach - Giri</t>
  </si>
  <si>
    <t>Septembre 2020</t>
  </si>
  <si>
    <t>Kallnach - Siselen - Lüscherz</t>
  </si>
  <si>
    <t>Luthern - Hergiswil bei Wilisau</t>
  </si>
  <si>
    <t>Kiental - Grathütte</t>
  </si>
  <si>
    <t>Klewenalp - Peterslücke - Niederrickenbach</t>
  </si>
  <si>
    <t>Kiental - Griesalp - Christihubel</t>
  </si>
  <si>
    <t>Kandersteg - Gehrihorn</t>
  </si>
  <si>
    <t>Schüpfen - Aarberg - Lyss</t>
  </si>
  <si>
    <t>Klewenalp - Risetenstock</t>
  </si>
  <si>
    <t>Août 2020</t>
  </si>
  <si>
    <t>Bleuen - Rüedisbach</t>
  </si>
  <si>
    <t>Emmetten - Oberbauenstock - Twäregg</t>
  </si>
  <si>
    <t>Adelboden - Elsigbach - Frutigen</t>
  </si>
  <si>
    <t>Wynigen - Heimiswil</t>
  </si>
  <si>
    <t>Seelisberg - Niederbauen Kulm - Bauen</t>
  </si>
  <si>
    <t>LU / OW</t>
  </si>
  <si>
    <t>Schimberig - Schlierengrat</t>
  </si>
  <si>
    <t>Bundalp - Gspaltenhornhütte - Sefinafurgga - Griesalp</t>
  </si>
  <si>
    <t>Kandersteg - Fründenhütte - Blümlisalphütte - Bundalp</t>
  </si>
  <si>
    <t>Willisau - Eriswil</t>
  </si>
  <si>
    <t>TI / GR</t>
  </si>
  <si>
    <t>Lukmanier - Sogn Gions - Capanna Bovarina</t>
  </si>
  <si>
    <t>Col du Lukmanier - Pizzo di Cadrèigh - Acquacalda</t>
  </si>
  <si>
    <t>Juillet 2020</t>
  </si>
  <si>
    <t>Ugo, Sébastien</t>
  </si>
  <si>
    <t>Kandersteg - Doldenhornhütte - Oberbärgli</t>
  </si>
  <si>
    <t>Mac</t>
  </si>
  <si>
    <t>Bunderspitz - Bunderchrinde - traversée des Loner</t>
  </si>
  <si>
    <t>Lyss - Hagneck - Aarberg</t>
  </si>
  <si>
    <t>Corbeyrier - Tour d'Aï, dans le brouillard</t>
  </si>
  <si>
    <t>Emmetten - Rotifluh - Chilendorf</t>
  </si>
  <si>
    <t>Kandesteg - First - Bundnerschrinde</t>
  </si>
  <si>
    <t>Willisau - Hergiswil b. W. - Gmeinalp</t>
  </si>
  <si>
    <t>Juin 2020</t>
  </si>
  <si>
    <t>Adelboden - Stand - Elsighorn</t>
  </si>
  <si>
    <t>Adelboden - Furggi - Schwandfalspitz</t>
  </si>
  <si>
    <t>Bouveret - Saint-Gingolph - Le Frénay</t>
  </si>
  <si>
    <t>Miex - Grammont - Cornettes de Bise</t>
  </si>
  <si>
    <t>Torgon - Chétillon - Col d'Outanne</t>
  </si>
  <si>
    <t>Täuffelen - Hagneck</t>
  </si>
  <si>
    <t>Beckenried - Emmetten</t>
  </si>
  <si>
    <t>Willisau - Menzberg</t>
  </si>
  <si>
    <t>Huttwil - Eriswil</t>
  </si>
  <si>
    <t>Mai 2020</t>
  </si>
  <si>
    <t>Torgon - Tour de Don - Portes de Culet</t>
  </si>
  <si>
    <t>Vionnaz - Pointe de Bellevue - Torgon</t>
  </si>
  <si>
    <t>Région Alpnach - Mittagüpfi</t>
  </si>
  <si>
    <t>Ufhusen - Huttwil - Eriswil</t>
  </si>
  <si>
    <t>Gfellen - Mittagüpfi</t>
  </si>
  <si>
    <t>Kirchberg - Berthoud</t>
  </si>
  <si>
    <t>Ursenbach - Huttwil</t>
  </si>
  <si>
    <t>Menzberg - Napf</t>
  </si>
  <si>
    <t>Entlebuch - Finsterwald - Riseten</t>
  </si>
  <si>
    <t>Wynigen - Ersigen</t>
  </si>
  <si>
    <t>Avril 2020</t>
  </si>
  <si>
    <t>Huttwil - Grossdietwil</t>
  </si>
  <si>
    <t>Rohrbach - Gondiswil - Madiswil</t>
  </si>
  <si>
    <t>Menzberg - Romoos</t>
  </si>
  <si>
    <t>Mars 2020</t>
  </si>
  <si>
    <t>Riedtwil - Wynigen</t>
  </si>
  <si>
    <t>Doppelschwand - Romoos - Hasle</t>
  </si>
  <si>
    <t>Melchnau - Madiswil</t>
  </si>
  <si>
    <t>Février 2020</t>
  </si>
  <si>
    <t>Wolhusen - Menzberg</t>
  </si>
  <si>
    <t>Aigle - Roche - Corbeyrier</t>
  </si>
  <si>
    <t>Autour d'Ochlenberg</t>
  </si>
  <si>
    <t>Autour de Madiswil</t>
  </si>
  <si>
    <t>Herzogenbuchsee - Langenthal</t>
  </si>
  <si>
    <t>Wolhusen - Entlebuch</t>
  </si>
  <si>
    <t>Grafenried - Hindelbank - Kirchberg</t>
  </si>
  <si>
    <t>Schwarzenberg - Entlebuch - Malters</t>
  </si>
  <si>
    <t>Janvier 2020</t>
  </si>
  <si>
    <t>Schwarzenberg - Entlebuch</t>
  </si>
  <si>
    <t>Alentours de Jegenstorf</t>
  </si>
  <si>
    <t>VD / VS</t>
  </si>
  <si>
    <t>Villeneuve - Chessel - Le Bouveret</t>
  </si>
  <si>
    <t>Le Bouveret - Croix de la Lé - Lac Tanay - Vouvry, un 16 janvier sans skis ni raquettes!</t>
  </si>
  <si>
    <t>Stalden - Stockenmatt - Brand</t>
  </si>
  <si>
    <t>Illarsaz - Vouvry - Miex - Torgon</t>
  </si>
  <si>
    <t>Fabio</t>
  </si>
  <si>
    <t>Stalden - Jänzi - Glaubenberg</t>
  </si>
  <si>
    <t>Langenthal - Lotzwil - Thunstetten</t>
  </si>
  <si>
    <t>Décembre 2019</t>
  </si>
  <si>
    <t>Au pied du Mittagghüpfi</t>
  </si>
  <si>
    <t>Langenthal - Melchnau - St. Urban</t>
  </si>
  <si>
    <t>Région Sarnen - Schoried</t>
  </si>
  <si>
    <t>BE / AG</t>
  </si>
  <si>
    <t>Langenthal - St. Urban - Murgenthal</t>
  </si>
  <si>
    <t>Région Schwarzenberg</t>
  </si>
  <si>
    <t>Aarwangen - Roggwil</t>
  </si>
  <si>
    <t>Schüpfen - Rapperswil - Zuzwil</t>
  </si>
  <si>
    <t>Alpnach - Sarnen</t>
  </si>
  <si>
    <t>Etape des 25%! Eigenthal - Schwarzenberg</t>
  </si>
  <si>
    <t>Littau - Sonneberg - Malters</t>
  </si>
  <si>
    <t>Lyss - Rapperswil - Suberg</t>
  </si>
  <si>
    <t>Novembre 2019</t>
  </si>
  <si>
    <t>Eigenthal - Lucerne encore… et encore!</t>
  </si>
  <si>
    <t>Première neige au-desssus de Morgins</t>
  </si>
  <si>
    <t>Studen - Gereolfingen - Lyss</t>
  </si>
  <si>
    <t>Eigenthal - Lucerne encore…</t>
  </si>
  <si>
    <t>Eigenthal - Lucerne</t>
  </si>
  <si>
    <t>Octobre 2019</t>
  </si>
  <si>
    <t>Sommet du Stanserhorn</t>
  </si>
  <si>
    <t>Studen - Jens - Sutz</t>
  </si>
  <si>
    <t>Pointe de Bellevue</t>
  </si>
  <si>
    <t>Jeu de brumes entre Morgins et Troistorrents</t>
  </si>
  <si>
    <t>Studen - Bellmund - Bienne</t>
  </si>
  <si>
    <t>Région Stans</t>
  </si>
  <si>
    <t>Pointe de l'Au (Les Crosets)</t>
  </si>
  <si>
    <t>Studen - Ipsach</t>
  </si>
  <si>
    <t>Dans les alentours de Stans</t>
  </si>
  <si>
    <t>Vent, froid et pluie sur le Mittaggüpfi</t>
  </si>
  <si>
    <t>Septembre 2019</t>
  </si>
  <si>
    <t>Mueterschwandenberg</t>
  </si>
  <si>
    <t>NW / LU</t>
  </si>
  <si>
    <t>Pilatus - Lucerne</t>
  </si>
  <si>
    <t>Pas de Chavanette - Lac de Chésery avec vent, brume et un peu de pluie</t>
  </si>
  <si>
    <t>Champéry - Croix de Culet - Les Crosets</t>
  </si>
  <si>
    <t>Région Barme - Col de Cou</t>
  </si>
  <si>
    <t>Beckenried - Buochserhorn</t>
  </si>
  <si>
    <t>Tête de Chalin et Lac de Soi</t>
  </si>
  <si>
    <t>Champéry - Lac d'Antème avec une fine couche de neige</t>
  </si>
  <si>
    <t>Salanfe - Champéry (etc) en 2 jours</t>
  </si>
  <si>
    <t>Août 2019</t>
  </si>
  <si>
    <t>Pilatus Kulm côté nord</t>
  </si>
  <si>
    <t>OW / LU</t>
  </si>
  <si>
    <t>Pilatus Kulm côté sud</t>
  </si>
  <si>
    <t>Gros programme entre Emosson et Salanfe</t>
  </si>
  <si>
    <t>Magnifiques lacs entre Emosson et Cheval Blanc</t>
  </si>
  <si>
    <t>Entre le Grand St-Bernard et les Lacs de Fenêtre</t>
  </si>
  <si>
    <t>Bivouac Dolent + Petit et Grand Cols Ferret</t>
  </si>
  <si>
    <t>Cabane de l'A Neuve et cols de Revedin et du Basset</t>
  </si>
  <si>
    <t>Lucerne</t>
  </si>
  <si>
    <t>Orny et Saleina. Gros coup de "moins bien" dans la montée à Saleina…</t>
  </si>
  <si>
    <t>Juillet 2019</t>
  </si>
  <si>
    <t>Van d'en Haut - Emosson</t>
  </si>
  <si>
    <t>Cabanes Valsorey et Vélan</t>
  </si>
  <si>
    <t>Sommet du Rogneux</t>
  </si>
  <si>
    <t>Tour du Lac des Toules</t>
  </si>
  <si>
    <t>Col de Balme</t>
  </si>
  <si>
    <t>Juin 2019</t>
  </si>
  <si>
    <t>Spectaculaire Col du Névé de la Rousse et Pointe des Gros Six</t>
  </si>
  <si>
    <t>RAS</t>
  </si>
  <si>
    <t>Dent de Valerette dans la peuf…</t>
  </si>
  <si>
    <t>Descente du col du Jorat sur les fesses! (dans la neige)</t>
  </si>
  <si>
    <t>Brumes mystérieuses au pied des Dents du Midi</t>
  </si>
  <si>
    <t>Mai 2019</t>
  </si>
  <si>
    <t>Neige à 2000 m (Tsamonay au-dessus de Vichères)</t>
  </si>
  <si>
    <t>Grosse étape au-dessus d'Alpnachstad</t>
  </si>
  <si>
    <t>9,3 km/ de moyenne dans le Seeland</t>
  </si>
  <si>
    <t>Avril 2019</t>
  </si>
  <si>
    <t>Retour de la neige le 26 avril à Finhaut</t>
  </si>
  <si>
    <t>NW / OW / LU</t>
  </si>
  <si>
    <t>Magnifique Suisse centrale!</t>
  </si>
  <si>
    <t>Galerie Défago à Champéry</t>
  </si>
  <si>
    <t>30 cm de neige sur le Bürgenstock un 6 avril!</t>
  </si>
  <si>
    <t>Le long de l'Emme</t>
  </si>
  <si>
    <t>Mars 2019</t>
  </si>
  <si>
    <t>Nouveau chantier Suisse Centrale. Magnifique vue au Bürgenstock</t>
  </si>
  <si>
    <t>Ambiance printanière entre Aigle et Villars</t>
  </si>
  <si>
    <t>SO / BE</t>
  </si>
  <si>
    <t>Grosse galère dans de la neige mouillée au-dessus de Muraz...</t>
  </si>
  <si>
    <t>SO / AG</t>
  </si>
  <si>
    <t>Février 2019</t>
  </si>
  <si>
    <t>Val-d'Illiez</t>
  </si>
  <si>
    <t>Gris, froid et humide entre Bätterkinden et Lyss!</t>
  </si>
  <si>
    <t>Janvier 2019</t>
  </si>
  <si>
    <t>En partie avec les raquettes</t>
  </si>
  <si>
    <t>Magnifique soleil hivernal sur La Dôle!</t>
  </si>
  <si>
    <t>Soleil dans le Haut-Valais à Mörel</t>
  </si>
  <si>
    <t>Décembre 2018</t>
  </si>
  <si>
    <t>St-Maurice - Gryon</t>
  </si>
  <si>
    <t>Novembre 2018</t>
  </si>
  <si>
    <t>Perles - Bienne</t>
  </si>
  <si>
    <t>Sembrancher - Orsières</t>
  </si>
  <si>
    <t>St-Cergue</t>
  </si>
  <si>
    <t>Adelboden</t>
  </si>
  <si>
    <t>Brouillard au bord de l'Aar</t>
  </si>
  <si>
    <t>Mauvaise lumière</t>
  </si>
  <si>
    <t>Magnifique brouillard région Solalex</t>
  </si>
  <si>
    <t>Octobre 2018</t>
  </si>
  <si>
    <t>Cabane de Trient!</t>
  </si>
  <si>
    <t>VS / VD</t>
  </si>
  <si>
    <t>Christelle, Guillaume, Odin</t>
  </si>
  <si>
    <t>Tour de l'Argentine</t>
  </si>
  <si>
    <t>Le Catogne: dur mais beau!</t>
  </si>
  <si>
    <t>Fenêtre d'Arpette et Bovine en automne sous le soleil!</t>
  </si>
  <si>
    <t>Glacier de Corbassière! Grandiose!</t>
  </si>
  <si>
    <t>Septembre 2018</t>
  </si>
  <si>
    <t>Givrine - Bois-d'Amont</t>
  </si>
  <si>
    <t>Mauvoisin - Fenêtre de Durnand: maginfique!</t>
  </si>
  <si>
    <t>Nuages spectaculaires</t>
  </si>
  <si>
    <t>Bad Zurzach</t>
  </si>
  <si>
    <t>Cabane Plan Névé</t>
  </si>
  <si>
    <t>Cols de Prafeuri, Louvie, Termin et Gentianes!</t>
  </si>
  <si>
    <t>Août 2018</t>
  </si>
  <si>
    <t>Première neige 2018-2019 au-dessus de Fionnay</t>
  </si>
  <si>
    <t>Lenk-Adelboden par le Furggeli</t>
  </si>
  <si>
    <t>Lac des Vaux, méto changeante, belle ambiance</t>
  </si>
  <si>
    <t>Etape difficile autour du Fou…</t>
  </si>
  <si>
    <t>Pointe des Martinets</t>
  </si>
  <si>
    <t>Sur le Foggenhorn, avec vue sur le glacier d'Aletsch!</t>
  </si>
  <si>
    <t>Juillet 2018</t>
  </si>
  <si>
    <t>Magnifique lac de Louvie!</t>
  </si>
  <si>
    <t>Reprise après diarrhée Egypte…</t>
  </si>
  <si>
    <t>Juin 2018</t>
  </si>
  <si>
    <t>Mont-Tendre avec beaucoup de vent</t>
  </si>
  <si>
    <t>Jean-Claude, Bernard</t>
  </si>
  <si>
    <t>Plans-sur-Bex - Tourche</t>
  </si>
  <si>
    <t>Pierre Avoi</t>
  </si>
  <si>
    <t>Demècre - Tourche… grandiose!</t>
  </si>
  <si>
    <t>Gibidum</t>
  </si>
  <si>
    <t>Alentours de Visperterminen</t>
  </si>
  <si>
    <t>Sur les hauteurs de Gstaad</t>
  </si>
  <si>
    <t>Crevé de soif!!!</t>
  </si>
  <si>
    <t>Mai 2018</t>
  </si>
  <si>
    <t>Belles fleurs (dont des lys blancs)</t>
  </si>
  <si>
    <t>Magnifique Mont Tendre!</t>
  </si>
  <si>
    <t>Retour dans l'Oberland bernois!</t>
  </si>
  <si>
    <t>Sentiers très exigeants entre Ravoire et Vernayaz</t>
  </si>
  <si>
    <t>Beau bouquetin près de Grächen</t>
  </si>
  <si>
    <t>Avril 2018</t>
  </si>
  <si>
    <t>SO / BE / AG</t>
  </si>
  <si>
    <t>Bord de l'Aar</t>
  </si>
  <si>
    <t>Béatrice, Thierry</t>
  </si>
  <si>
    <t>Trop de neige à La Crevasse</t>
  </si>
  <si>
    <t>La 500e !</t>
  </si>
  <si>
    <t>Gorge du Trient</t>
  </si>
  <si>
    <t>Haute neige glacéee au-dessus de Sarreyer. Aïe!</t>
  </si>
  <si>
    <t>Belle journée printanière entre la Cime de l'Est et les Muverans</t>
  </si>
  <si>
    <t>Magnifique balcon sur le Mollendruz</t>
  </si>
  <si>
    <t>Mars 2018</t>
  </si>
  <si>
    <t>Le long de l'Aar</t>
  </si>
  <si>
    <t>Magnifique Tine de Conflens (Venoge)</t>
  </si>
  <si>
    <t>Passage très difficile sur un chemin abandonné entre Bovernier et le Col des Planches</t>
  </si>
  <si>
    <t>Fabienne M.</t>
  </si>
  <si>
    <t>Neige!</t>
  </si>
  <si>
    <t>Février 2018</t>
  </si>
  <si>
    <t>Trop de neige. Passage dangereux le long du Bisse de Saillon.</t>
  </si>
  <si>
    <t>Brouillard sur la Dent de Vaulion</t>
  </si>
  <si>
    <t>Neige lourde dans la forêt du Risoux</t>
  </si>
  <si>
    <t>Janvier 2018</t>
  </si>
  <si>
    <t>Du soleil dans la Vallée de Joux!</t>
  </si>
  <si>
    <t>Christelle, Michel</t>
  </si>
  <si>
    <t>En suivant le Nozon…</t>
  </si>
  <si>
    <t>Fort vent!</t>
  </si>
  <si>
    <t>Belle voie romaine entre Effingen et Brugg</t>
  </si>
  <si>
    <t>Neige dans la Vallée de Joux</t>
  </si>
  <si>
    <t>Décembre 2017</t>
  </si>
  <si>
    <t>Tempête de neige de sur le Mont d'Or…</t>
  </si>
  <si>
    <t>Brouillard en Argovie…</t>
  </si>
  <si>
    <t>AG / SO</t>
  </si>
  <si>
    <t>Plat le long de l'Aar</t>
  </si>
  <si>
    <t>Beaucoup de neige…</t>
  </si>
  <si>
    <t>Super glissant. 4 chutes…</t>
  </si>
  <si>
    <t>Neige entre Vallorbe et Le Pont</t>
  </si>
  <si>
    <t>Daniel P. , Michel</t>
  </si>
  <si>
    <t>Région Vallorbe</t>
  </si>
  <si>
    <t>Novembre 2017</t>
  </si>
  <si>
    <t>Neige presque en plaine</t>
  </si>
  <si>
    <t>Brouillard</t>
  </si>
  <si>
    <t>Gorges de l'Orbe</t>
  </si>
  <si>
    <t>Pluie, froid et vent!</t>
  </si>
  <si>
    <t>Tjrs mal aux jambes… :-(</t>
  </si>
  <si>
    <t>Octobre 2017</t>
  </si>
  <si>
    <t>Mal aux jambes…</t>
  </si>
  <si>
    <t>Joli mais difficile col de la Wasulicke</t>
  </si>
  <si>
    <t>Incroyables couleurs d'automne!</t>
  </si>
  <si>
    <t>Magnifiques couleurs automnales dans l'Augstbord!</t>
  </si>
  <si>
    <t>Totor</t>
  </si>
  <si>
    <t>Superbe paysage d'automne au Mont Rouge</t>
  </si>
  <si>
    <t>Septembre 2017</t>
  </si>
  <si>
    <t>Caroline, Jonas</t>
  </si>
  <si>
    <t>Première neige de l'hiver 2017 au Mont Rouge</t>
  </si>
  <si>
    <t xml:space="preserve"> +/- 3000 au Tessin…</t>
  </si>
  <si>
    <t>Pluie…</t>
  </si>
  <si>
    <t>Août 2017</t>
  </si>
  <si>
    <t>Tour du Grand Chavalard</t>
  </si>
  <si>
    <t>Magnifique Pic d'Artsinol (avec Drony 3)</t>
  </si>
  <si>
    <t>Caroline</t>
  </si>
  <si>
    <t>Cabane Bertol (même si la fin du sentier n'est pas sur la carte…)</t>
  </si>
  <si>
    <t>Col de Riedmatten plus mauvais en août qu'à la PDG…</t>
  </si>
  <si>
    <t>Neige entre 2300 et 2800, un 12 août!</t>
  </si>
  <si>
    <t>Cache-cache avec les nuages et le brouillard à la Baltschiederklause</t>
  </si>
  <si>
    <t>Magnifique arête de l'Augstbord</t>
  </si>
  <si>
    <t>Très beau le long du Rhin…</t>
  </si>
  <si>
    <t>Juillet 2017</t>
  </si>
  <si>
    <t>Etape sur deux jours</t>
  </si>
  <si>
    <t>Horizon, lacs, nuages… juste magnifique!</t>
  </si>
  <si>
    <t>BS-BL / AG</t>
  </si>
  <si>
    <t>Wiwannihütte</t>
  </si>
  <si>
    <t>Magnifique entre le Gällihore et le Tschingellochtighore</t>
  </si>
  <si>
    <t>Juin 2017</t>
  </si>
  <si>
    <t>VD-BE</t>
  </si>
  <si>
    <t>Des merveilles entre la cabane des Diablerets et Gsteig!</t>
  </si>
  <si>
    <t>10'000e km!!!</t>
  </si>
  <si>
    <t>BS-BL</t>
  </si>
  <si>
    <t>Mathieu Mazuez</t>
  </si>
  <si>
    <t>Blauseeli et Anenhütte</t>
  </si>
  <si>
    <t>Bietschhornhütte</t>
  </si>
  <si>
    <t>Un "presque marathon" de montagne…</t>
  </si>
  <si>
    <t>Mai 2017</t>
  </si>
  <si>
    <t>BS-BL / AG / SO</t>
  </si>
  <si>
    <t>Chaud!</t>
  </si>
  <si>
    <t>Trop de chemins dans un mouchoir!</t>
  </si>
  <si>
    <t>Superbe vue depuis le  Portail de Fully</t>
  </si>
  <si>
    <t>Tiffanie, Sarah</t>
  </si>
  <si>
    <t>Retour dans le Lötschental!</t>
  </si>
  <si>
    <t>Soleil et pluie!</t>
  </si>
  <si>
    <t>Xavier</t>
  </si>
  <si>
    <t>Grosse étape!</t>
  </si>
  <si>
    <t>Avril 2017</t>
  </si>
  <si>
    <t>Superbe coup d'œil depuis le Suchet!</t>
  </si>
  <si>
    <t>Magnifique lumière au lever du soleil…</t>
  </si>
  <si>
    <t>Daniel B.</t>
  </si>
  <si>
    <t>Encore beaucoup de neige dans le Baltschiedertal</t>
  </si>
  <si>
    <t>Sven, Pascale</t>
  </si>
  <si>
    <t>Superbe paysage depuis les Aiguilles de Baulmes!</t>
  </si>
  <si>
    <t>Mars 2017</t>
  </si>
  <si>
    <t>SO / BS-BL</t>
  </si>
  <si>
    <t>Fa, Jonas, Irène, Freddy, Monique, Letizia, Raphaël</t>
  </si>
  <si>
    <t>Etape pour accompagnateurs…</t>
  </si>
  <si>
    <t>Florent</t>
  </si>
  <si>
    <t>Reportage pour Canal 9</t>
  </si>
  <si>
    <t>Greg</t>
  </si>
  <si>
    <t>Magnifique balcon du Jura!</t>
  </si>
  <si>
    <t>Chemins fermés (depuis 2011) au-dessus de Viège… mais quand même sur la carte!</t>
  </si>
  <si>
    <t>Février 2017</t>
  </si>
  <si>
    <t>Tout plat…</t>
  </si>
  <si>
    <t>Régis G. + Sophie D.</t>
  </si>
  <si>
    <t>Hiver le matin et printemps l'après-midi</t>
  </si>
  <si>
    <t>Jean-Luc</t>
  </si>
  <si>
    <t>Pascal Ch.</t>
  </si>
  <si>
    <t>Ambiance printanière!</t>
  </si>
  <si>
    <t>Sale temps… mais bonne allure!</t>
  </si>
  <si>
    <t>Neige en plaine (vignes + Rhône)</t>
  </si>
  <si>
    <t>Beau troupeau de chamois!</t>
  </si>
  <si>
    <t>Température printanière un 2 février…</t>
  </si>
  <si>
    <t>Janvier 2017</t>
  </si>
  <si>
    <t>Magnifiques rivières et ruisseaux gelés près de Faido - Dalpe!</t>
  </si>
  <si>
    <t>Belles mais difficiles conditions hivernales!</t>
  </si>
  <si>
    <t>Chemins pas toujours faciles avec la neige autour de Biasca</t>
  </si>
  <si>
    <t>Un vendredi 13 juste exceptionnel</t>
  </si>
  <si>
    <t>Très très froid (-15 au départ)</t>
  </si>
  <si>
    <t>Reprise après les vacances de Noël…</t>
  </si>
  <si>
    <t>Décembre 2016</t>
  </si>
  <si>
    <t>Daniel B. + Reto</t>
  </si>
  <si>
    <t>Quand deux chamois prennent la pose! + magnifique décor entre soleil et brouillard!</t>
  </si>
  <si>
    <t>Au-dessus du brouillard…</t>
  </si>
  <si>
    <t>Fa, Christelle, Carole, Daniel B.</t>
  </si>
  <si>
    <t>Givre et bonne humeur!</t>
  </si>
  <si>
    <t>Signalhorn (2911 m) un 17 décembre! Peu de neige, mais très physique quand même!</t>
  </si>
  <si>
    <t>Agréable balade en forêt</t>
  </si>
  <si>
    <t>Lumières très intéressantes… mais difficiles à maîtriser…</t>
  </si>
  <si>
    <t>Magnifique mer de brouillard</t>
  </si>
  <si>
    <t>Novembre 2016</t>
  </si>
  <si>
    <t>JeePee / Natsuko</t>
  </si>
  <si>
    <t>Super fondue (bien arrosée) pour le 3e anniversaire de LVEJ</t>
  </si>
  <si>
    <t>BS-BL / SO</t>
  </si>
  <si>
    <t>Première neige…</t>
  </si>
  <si>
    <t>Fin de la belle saison…</t>
  </si>
  <si>
    <t>Octobre 2016</t>
  </si>
  <si>
    <t>Très mauvais chemin (dangereux) entre Ergisch et Gruben…</t>
  </si>
  <si>
    <t>Magnifiques couleurs automnales dans le Lötschental</t>
  </si>
  <si>
    <t>Beaucoup couru. Bonne forme!</t>
  </si>
  <si>
    <t>Belles couleurs automnales</t>
  </si>
  <si>
    <t>L'automne parfait au-dessus de Balsthal - Oensingen</t>
  </si>
  <si>
    <t>Chaud au soleil… et très froid à l'ombre…</t>
  </si>
  <si>
    <t>Fabio / Chiaretta</t>
  </si>
  <si>
    <t>Chemins difficiles (notamment entre Lago del Narèt et Passo Sassello)</t>
  </si>
  <si>
    <t>Au pied de la Dent Blanche…</t>
  </si>
  <si>
    <t>Michel</t>
  </si>
  <si>
    <t>Troupeaux de cerfs!</t>
  </si>
  <si>
    <t>Grand Mountet. Magnifique!</t>
  </si>
  <si>
    <t>Septembre 2016</t>
  </si>
  <si>
    <t>Moiry - Col du Tsaté…</t>
  </si>
  <si>
    <t>Tracuit et Arpitetta: génial!</t>
  </si>
  <si>
    <t>Bord du Rhin. Beaucoup couru…</t>
  </si>
  <si>
    <t>Corne de Sorebois.</t>
  </si>
  <si>
    <t>NE / VD</t>
  </si>
  <si>
    <t>Dernière étape dans le canton de NE!</t>
  </si>
  <si>
    <t>Deux heures de pluie tropicale!</t>
  </si>
  <si>
    <t>Retour à une ambiance automnale et humide…</t>
  </si>
  <si>
    <t>Mauvaise lumière sur le beau Chasseron</t>
  </si>
  <si>
    <t>Beau lever du jour sur les bords du lac de Moiry</t>
  </si>
  <si>
    <t>Col de Torrent - Cabane de Moiry</t>
  </si>
  <si>
    <t>L'automne se fait sentir dans le Val de Travers</t>
  </si>
  <si>
    <t>Augstbordpass et passage dans la Vallée de Zermatt</t>
  </si>
  <si>
    <t>Août 2016</t>
  </si>
  <si>
    <t>Sommet du Barrhorn (plus haut chemin de randonnée de Suisse (3600 m)</t>
  </si>
  <si>
    <t>Cols des Arpettes et de la Forcletta</t>
  </si>
  <si>
    <t>Patrick</t>
  </si>
  <si>
    <t>Sommet du Toûno! Très beau!</t>
  </si>
  <si>
    <t>Lever du soleil grandiose à la cabane des Becs de Bosson!</t>
  </si>
  <si>
    <t>Mes premiers edelweiss (au Roc d'Orzival)!</t>
  </si>
  <si>
    <t>Chemins très difficiles entre Chamoson et Vertsan…</t>
  </si>
  <si>
    <t>Passage grandiose au Meidpass!</t>
  </si>
  <si>
    <t>Cristallina, Lago del Narèt: juste magnifique!</t>
  </si>
  <si>
    <t>Le Tessin dans toute sa splendeur et sa difficulté…</t>
  </si>
  <si>
    <t>Tournage au Chapeau de Napoléon pour la Télévision tessinoise</t>
  </si>
  <si>
    <t>Juillet 2016</t>
  </si>
  <si>
    <t>Mauvaise chute / Un peu de spéléo à la Grotte de Vers chez le Brandt</t>
  </si>
  <si>
    <t>VS / BE</t>
  </si>
  <si>
    <t>Passage du Lötschenpass. Grandiose!</t>
  </si>
  <si>
    <t>Deuxième et dernier passage au Lac des Taillères</t>
  </si>
  <si>
    <t>Dernier passage au Creux du Van. Bouquetins au rendez-vous…</t>
  </si>
  <si>
    <t>Beaucoup de neige (mais pas de problème) dans le Restipass…</t>
  </si>
  <si>
    <t>Très belle arête du Niwen. Chemin catastrophique (jungle) entre Goppenstein et Faldumalp…</t>
  </si>
  <si>
    <t>Superbes gorges de la Pouetta Raisse</t>
  </si>
  <si>
    <t>Derborence…</t>
  </si>
  <si>
    <t>Magnifique Lac des Taillères</t>
  </si>
  <si>
    <t>Parcours facile et rapide. Pas grand chose à photographier…</t>
  </si>
  <si>
    <t>Juin 2016</t>
  </si>
  <si>
    <t>Canicule après des semaines de froid!</t>
  </si>
  <si>
    <t>Encore beaucoup de neige au Col de Cou (à côté du Mont Noble)</t>
  </si>
  <si>
    <t>Pluie, pluie et pluie…</t>
  </si>
  <si>
    <t>Surpris par le nombre d'animaux en tous genres entre Pratteln et Kaiseraugst!</t>
  </si>
  <si>
    <t>Grand beau temps!</t>
  </si>
  <si>
    <t>Mai 2016</t>
  </si>
  <si>
    <t>Grosse dénivellation du côté d'Orzival…</t>
  </si>
  <si>
    <t>Pas rigolé à Goppenstein…</t>
  </si>
  <si>
    <t>Hôtel Weisshorn dans la neige!</t>
  </si>
  <si>
    <t>Grise journée, mais avec des vaches affectueuses!</t>
  </si>
  <si>
    <t>Je franchi le cap des 10% !!!</t>
  </si>
  <si>
    <t>Neige et mauvais temps au Lago Ritom. Camping</t>
  </si>
  <si>
    <t>Avril 2016</t>
  </si>
  <si>
    <t>Bouquetins au Creux-du-Van. Exceptionnel!</t>
  </si>
  <si>
    <t>Pas vraiment passionnant…</t>
  </si>
  <si>
    <t>Une étape entière avec ma fille!</t>
  </si>
  <si>
    <t>Magnifiques… nuages!</t>
  </si>
  <si>
    <t>Mars 2016</t>
  </si>
  <si>
    <t>Julien</t>
  </si>
  <si>
    <t>Chouette restaurant-brasserie à Nuglar</t>
  </si>
  <si>
    <t>Magnifiques "pyramides" d'Euseigne</t>
  </si>
  <si>
    <t>Neige et glace…</t>
  </si>
  <si>
    <t>Superbe découverte du Lac de Moron (barrage du Châtelot)</t>
  </si>
  <si>
    <t>Roman</t>
  </si>
  <si>
    <t>Beaucoup de dénivallation mais chemins faciles…</t>
  </si>
  <si>
    <t>Gros restes de neige!</t>
  </si>
  <si>
    <t>Super météo printanière, Nettement moins de neige que dans l'Arc jurassien…</t>
  </si>
  <si>
    <t>Etape assez triste du côté de Schweizerhalle - Pratteln…</t>
  </si>
  <si>
    <t>Trop de neige entre La Tourne et Noiraigue…</t>
  </si>
  <si>
    <t>Etape semi-urbaine du côté de Bâle…</t>
  </si>
  <si>
    <t>Février 2016</t>
  </si>
  <si>
    <t>Le creux du Van sous la neige: superbe!</t>
  </si>
  <si>
    <t>Pas trop de neige sur ce versant sud! Agréable.</t>
  </si>
  <si>
    <t>Trop de neige pour parcourir le tracé initialement prévu…</t>
  </si>
  <si>
    <t>Pluie… Premiers pas dans le canton de Vaud!</t>
  </si>
  <si>
    <t>Daniel B. / Jacques</t>
  </si>
  <si>
    <t>Beaucoup de neige mouillée sur la Montagne de Boudry</t>
  </si>
  <si>
    <t>Dans le brouillard…</t>
  </si>
  <si>
    <t>Magnifique danse avec les nuages sur le Mont Racine!</t>
  </si>
  <si>
    <t>Janvier 2016</t>
  </si>
  <si>
    <t>Enorme débit dans les Gorges de l'Areuse!</t>
  </si>
  <si>
    <t>Jolis nuages d'annonce de mauvais temps sur le lac de Neuchâtel…</t>
  </si>
  <si>
    <t>Très froid (entre 0 et -10)…</t>
  </si>
  <si>
    <t>40-60 cm de neige fraîche! Beau mais éprouvant. Avec chaînes et raquettes</t>
  </si>
  <si>
    <t>Pluie et neige. Excellents röstis au Maillard!</t>
  </si>
  <si>
    <t>Pluie et brouillard…</t>
  </si>
  <si>
    <t>Décembre 2015</t>
  </si>
  <si>
    <t>Découverte du bloc erratique de Pierrabot</t>
  </si>
  <si>
    <t>Armand</t>
  </si>
  <si>
    <t>NE / BE</t>
  </si>
  <si>
    <t>Chouette ambiance au bord du Doubs</t>
  </si>
  <si>
    <t>Stéphane G.</t>
  </si>
  <si>
    <t>Magnifique vieil arbre et ancien panneau de balisage!</t>
  </si>
  <si>
    <t>Froid et ensoleillé!</t>
  </si>
  <si>
    <t>Magnifique vue sur la mer de brouillard depuis Tête de Ran!</t>
  </si>
  <si>
    <t>Novembre 2015</t>
  </si>
  <si>
    <t>BE / SO</t>
  </si>
  <si>
    <t>Première neige de l'hiver 2015-16…</t>
  </si>
  <si>
    <t>A 2400 m, terrain super sec… un 16 novembre!</t>
  </si>
  <si>
    <t>Enorme troupeau de chamois!</t>
  </si>
  <si>
    <t>Marie-Claire</t>
  </si>
  <si>
    <t>Incroyable doucuer pour un 8 novembre!</t>
  </si>
  <si>
    <t>Accès au Roc d'Orzival par La Brinta plutôt difficile (neige): Magnifique lever du jour!</t>
  </si>
  <si>
    <t>Octobre 2015</t>
  </si>
  <si>
    <t>Etape jumelée avec la 228. Bivouac sur le col de La Brinta. Superbe coucher de soleil</t>
  </si>
  <si>
    <t>Grands espaces et magnifique vue sur les Alpes bernoises</t>
  </si>
  <si>
    <t>Forêts de pins jaunes-oranges! Extraordinaire!</t>
  </si>
  <si>
    <t>Belles couleurs automnales malgré l'absence de soleil…</t>
  </si>
  <si>
    <t>Beau château d'Angenstein…</t>
  </si>
  <si>
    <t>Couleurs automnales dans la grisaille…</t>
  </si>
  <si>
    <t>Superbe vue sur le Giferspitz</t>
  </si>
  <si>
    <t>Belles couleurs automnales dans le Val Bedretto</t>
  </si>
  <si>
    <t>VS / TI</t>
  </si>
  <si>
    <t>Déjà beaucoup de neige à Corno - Gries!</t>
  </si>
  <si>
    <t>Septembre 2015</t>
  </si>
  <si>
    <t>Grosse étape sur le plan physique. Belle ambiance d'automne…</t>
  </si>
  <si>
    <t>UR / VS</t>
  </si>
  <si>
    <t>Un grand spectacle: le broullard bernois qui bave sur le Valais par le col du Grimsel!</t>
  </si>
  <si>
    <t>Superbe brouillard au-dessus de la Vallée de Lauenen!</t>
  </si>
  <si>
    <t>Tour du Mont-Gond. La journée de moyenne montagne parfaite!</t>
  </si>
  <si>
    <t>Beaucoup courru. Le genou va mieux!</t>
  </si>
  <si>
    <t>La vigne pendant les vendanges!</t>
  </si>
  <si>
    <t xml:space="preserve"> +/- 2000 m sans interruption entre Loèche et l'Illsee: un gros morceau!</t>
  </si>
  <si>
    <t>Juste magnifique!</t>
  </si>
  <si>
    <t>Août 2015</t>
  </si>
  <si>
    <t>Beau et facile!</t>
  </si>
  <si>
    <t>Magnifique étape Furka - glacier du Rhône!</t>
  </si>
  <si>
    <t>TI / UR</t>
  </si>
  <si>
    <t>Mauvaise chute (côte(s) fracturée(s))…</t>
  </si>
  <si>
    <t>Chaleureux accueil à la fromagerie d'alpage de Flore</t>
  </si>
  <si>
    <t>Très joli hameau de Pinsec</t>
  </si>
  <si>
    <t>Plasisir de me retrouver à la Hohe Winde…</t>
  </si>
  <si>
    <t>Canicule (35 degrés…)</t>
  </si>
  <si>
    <t>Jan</t>
  </si>
  <si>
    <t>Juste magnifique…</t>
  </si>
  <si>
    <t>BE / VS</t>
  </si>
  <si>
    <t>Paysages superbes, terrain difficile…</t>
  </si>
  <si>
    <t>Nuit passée à la cabane de Cadagno</t>
  </si>
  <si>
    <t>Superbes vues sur les lacs de montagne (notamment Ritom)!</t>
  </si>
  <si>
    <t>Juillet 2015</t>
  </si>
  <si>
    <t>Environnement inhabituel dans les lapis!</t>
  </si>
  <si>
    <t>Beaucoup de vent sur l'arête entre Rothorn et Bella Tola…</t>
  </si>
  <si>
    <t>De retour aux affaires! Sensations plutôt bonnes…</t>
  </si>
  <si>
    <t>Un peu de lassitude… Besoin de vacances!</t>
  </si>
  <si>
    <t>Cadre enchanteur Albert-Heim-Hütte. Rencontre surprise (Belette?) un peu plus bas…</t>
  </si>
  <si>
    <t>Juin 2015</t>
  </si>
  <si>
    <t>UR / GR</t>
  </si>
  <si>
    <t>Chaussures de montagne plus rigides. Mieux dans neige et rochers. Mais mal aux pieds après 30 km…</t>
  </si>
  <si>
    <t>TI / UR / GR</t>
  </si>
  <si>
    <t>De très vastes paysages… et à nouveau beaucoup de neige…</t>
  </si>
  <si>
    <t>Magnifique mais beaucoup de neige et sentiers mal marqués. Navigation difficile…</t>
  </si>
  <si>
    <t>Temps pourri mais ambiance exceptionnelle. Et superbe combat de bouquetins!</t>
  </si>
  <si>
    <t>Magnifique ambiance (nuages, vent, lumière changeante) au sommet du Torrenthorn!</t>
  </si>
  <si>
    <t>Magnifique chamois et jolis nuages sur les crêtes!</t>
  </si>
  <si>
    <t>Pente très raide entre Fang et Chandolin!</t>
  </si>
  <si>
    <t>Aussi magnifique qu'éprouvant!</t>
  </si>
  <si>
    <t>Grandiose. Montée par le début de Sierre-Zinal.</t>
  </si>
  <si>
    <t>Mai 2015</t>
  </si>
  <si>
    <t>Superbe vue… mais mauvaise lumière!</t>
  </si>
  <si>
    <t>Jolies ruines de châteaux.</t>
  </si>
  <si>
    <t>Au-dessus de Loèche, impressionantes cicatrices de l'incendie de forêt de 2003...</t>
  </si>
  <si>
    <t>Grosse quantité de neige tardive!</t>
  </si>
  <si>
    <t>Etape sur deux jours. Beaucoup de sentiers techniques entre Loèche et Loèche-les-Bains…</t>
  </si>
  <si>
    <t>Découverte de l'arrête du Prabé. Très joli!</t>
  </si>
  <si>
    <t>Enormément de gibier, et même un aigle (me semble-t-il…)</t>
  </si>
  <si>
    <t>Forte pluie, rivières et ruisseaux en crue. Pas très agréable mais parfois spectaculaire!</t>
  </si>
  <si>
    <t>JeePee, Natsuko</t>
  </si>
  <si>
    <t>Conditions trop dangereuses pour aller au fond de la Vallée de la Sionne…</t>
  </si>
  <si>
    <t>Avril 2015</t>
  </si>
  <si>
    <t>Sébastien</t>
  </si>
  <si>
    <t>Derrière étape dans le Jura historique. Jolies brumes…</t>
  </si>
  <si>
    <t>Pas de bleu dans le ciel, mais de savoureux verts clairs et verts foncés dans la nature!</t>
  </si>
  <si>
    <t>Dans la Vallée de la Sionne, superbe bisse de Tailla (Bitailla?) bien rempli grâce à la fonte des neiges!</t>
  </si>
  <si>
    <t>Relief ludique et paysages magnifiques! Une grande journée sur la crête du Weissenstein!</t>
  </si>
  <si>
    <t>Brouillard le matin, soleil l'après-midi. Parfait!</t>
  </si>
  <si>
    <t>Gibier, ciel bleu, résidus de neige blanche dans la verdure: magnifique!</t>
  </si>
  <si>
    <t>Jolie cascade, bien alimentée par la fonte des neiges…</t>
  </si>
  <si>
    <t>Mars 2015</t>
  </si>
  <si>
    <t>En mode course à pied…</t>
  </si>
  <si>
    <t>Etape raccourcie en raison du mauvais temps arrivé plus vite qu'annoncé…</t>
  </si>
  <si>
    <t>Magnifique tour des Rochers de Granges.</t>
  </si>
  <si>
    <t>Passages délicats sur la partie supérieure du Bisse de Lens…</t>
  </si>
  <si>
    <t>Gros résidus de neige molle. Pas facile, donc…</t>
  </si>
  <si>
    <t>Dernière étape dans le massif du Chasseral. Chouette repas de midi à la métairie de Gléresse</t>
  </si>
  <si>
    <t>Beaucoup de bisses assez vertigineux…</t>
  </si>
  <si>
    <t>Première fleurs 2015 (hors-jardins)!</t>
  </si>
  <si>
    <t>Premières sensations printanières en 2015!</t>
  </si>
  <si>
    <t>Séance photos pour Le Temps (Eddy Mottaz)</t>
  </si>
  <si>
    <t>Février 2015</t>
  </si>
  <si>
    <t>Grosses différences carte - terrain (comme souvent en Valais…)</t>
  </si>
  <si>
    <t>Marie-Laure</t>
  </si>
  <si>
    <t>Première étape avec les raquettes. Beaucoup de haute neige sur le Mont-Sujet</t>
  </si>
  <si>
    <t>Magnifique Bisse de Clavau!</t>
  </si>
  <si>
    <t>Terrain (neige) difficile mais paysage magnifique. Super repas à la Métairie de Gléresse!</t>
  </si>
  <si>
    <t>Modifications d'itinéraires pas encore cartographiées, apparemment…</t>
  </si>
  <si>
    <t>Temps printanier. Découverte des écluses de Riehen et de l'embouchure de la Birse…</t>
  </si>
  <si>
    <t>Bon repas de midi au sympathique Café de La Poste à Loèche. Balisage toujousr catastrophique à Sierre.</t>
  </si>
  <si>
    <t>Etape dans une des seules régions sans neige ce jour-là…</t>
  </si>
  <si>
    <t>Janvier 2015</t>
  </si>
  <si>
    <t>Une dizaine de kilomètres avec de la neige aux genous...</t>
  </si>
  <si>
    <t>Renoncé au Bisse de Lens (trop dangereux en cette période hivernale…)</t>
  </si>
  <si>
    <t>Caroline, Daniel B.</t>
  </si>
  <si>
    <t>Première fois que nous sommes trois sur une étape de LA VIE EN JAUNE!</t>
  </si>
  <si>
    <t>Xavier (et Alaska!)</t>
  </si>
  <si>
    <t>Soleil et chemins en bon état dans les vignes! Balisage inexistant ou ridicule autour de Sierre</t>
  </si>
  <si>
    <t>Vilaine chute sur le dos (glissade)…</t>
  </si>
  <si>
    <t>Pluie, neige et soleil. La totale. Petit soucis avec l'oignon du pied droit…</t>
  </si>
  <si>
    <t>Grand soleil, chemins difficiles avec mauvaises traces de neige glacée..</t>
  </si>
  <si>
    <t>Etape gâchée par une grosse douleur à un doigt de pied écorché. Rencontre de Sanders à Malleray!</t>
  </si>
  <si>
    <t>Mauvaise neige! Rencontre de Stefan Supertramp Meyer (amis FB) au retour</t>
  </si>
  <si>
    <t>Décembre 2014</t>
  </si>
  <si>
    <t>Macolin sous la neige. Superbe!</t>
  </si>
  <si>
    <t>Peu de neige en bas… beaucoup en haut!</t>
  </si>
  <si>
    <t>Intéressantes voies romaines (Pierre-Pertuis + La Tanne)</t>
  </si>
  <si>
    <t>Différences carte-terrain à Tavannes. Balisage parfois approximatif. Sinon… que du bonheur!</t>
  </si>
  <si>
    <t>Banc géant au Blattepass! LOL!</t>
  </si>
  <si>
    <t>Petite neige, brouillard et froid. Brrrrrrrrrr!</t>
  </si>
  <si>
    <t>Petite neige et brouillard. Chute dans un pâturage boueux</t>
  </si>
  <si>
    <t>Novembre 2014</t>
  </si>
  <si>
    <t>BE / NE</t>
  </si>
  <si>
    <t>Une bel hôtel-restaurant: l'Assesseur, près du Mont-Soleil</t>
  </si>
  <si>
    <t>Magnifique mer de brouillard à la Vue des Alpes!</t>
  </si>
  <si>
    <t>Découverte du "Monument aux soldats qui avaient l'ennui de leur foyer" à Grellingen</t>
  </si>
  <si>
    <t>Superbe panorama depuis la Hohe Winde!</t>
  </si>
  <si>
    <t>Je me répète: balisage soleurois CATASTROPHIQUE!</t>
  </si>
  <si>
    <t>Grosse différence carte - terrain entre Court et le Graitery…</t>
  </si>
  <si>
    <t>Joli brouillard. Balisage soleurois décidément mauvais…</t>
  </si>
  <si>
    <t>Etape sur deux jours. Bonne ambiance automnale</t>
  </si>
  <si>
    <t>L'été indien…</t>
  </si>
  <si>
    <t>Octobre 2014</t>
  </si>
  <si>
    <t>Balisage toujours mauvais dans cette région…</t>
  </si>
  <si>
    <t>Vincent</t>
  </si>
  <si>
    <t>Plaisir d'être accompagné par mon cousin! Passablement couru…</t>
  </si>
  <si>
    <t>Première neige de la saison!</t>
  </si>
  <si>
    <t>Mauvais balisage et sécurité mise à mal au-dessus d'Ayent. Sinon… magnifique!</t>
  </si>
  <si>
    <t>Bel alpage au-dessus d'Aminona. Beaucoup de petits chemins de liaison aller-retour (donc ennuyeux)</t>
  </si>
  <si>
    <t>Superbe ancien Bisse du Ro!</t>
  </si>
  <si>
    <t>Très belle découverte d'une région que je ne connaissais absolument pas!</t>
  </si>
  <si>
    <t>Paysages magnifiques, mais avec des chemins parfois très exigeants. Super soirée "brisolée" aux Audannes</t>
  </si>
  <si>
    <t>Etape réalisée en partie durant le balisage du MRM</t>
  </si>
  <si>
    <t>Septembre 2014</t>
  </si>
  <si>
    <t>Bon accueil à l'auberge de l'Oberdörferberg</t>
  </si>
  <si>
    <t>Très mal reçu "Kei Platz meh, raussssss!" dans les auberges de Mieschegg et Obere Tannmatt.</t>
  </si>
  <si>
    <t>Découverte des splendides Gorges de Douanne! Vignobles toujours aussi magnifiques…</t>
  </si>
  <si>
    <t>Retour dans le superbe village de Cressier…</t>
  </si>
  <si>
    <t>Magnifique! Sauf Lenk-Blatti sur la route (dangereux!). Très bien mangé au Sporthotel Wildstrubel (Lenk).</t>
  </si>
  <si>
    <t>Août 2014</t>
  </si>
  <si>
    <t>A voir: point de vue de la tour du Moron et abbatiale de Bellelay</t>
  </si>
  <si>
    <t>Paysages magnifiques, chemins exigeants! Pas de carrefour pour le Tubang (chemin supprimé?)</t>
  </si>
  <si>
    <t>Premiers pas dans les Alpesdans le cadre de LA VIE EN JAUNE. Grandiose!</t>
  </si>
  <si>
    <t>Vue de la Tour de Moron, Combe Fabet, Lac vert, point de vue de La Joux: superbe!</t>
  </si>
  <si>
    <t>Joli sentier frontière avec beaux points de vue à la Rämelsberg</t>
  </si>
  <si>
    <t>Découverte de la magnifique Combe-Grède. Superbe!</t>
  </si>
  <si>
    <t>Juillet 2014</t>
  </si>
  <si>
    <t>Trop de sentiers "inutiles" à Laufon…</t>
  </si>
  <si>
    <t xml:space="preserve">Temps chaud et humide… taons agressifs! </t>
  </si>
  <si>
    <t>Jolis points de vue sur l'arrête du Lingenberg. Mais sentier assez difficile…</t>
  </si>
  <si>
    <t>Etape pluvieuse, étape ennuyeuse…</t>
  </si>
  <si>
    <t>Grandiose crête du Chasseral! Et prix exorbitant de la limonade (12.- pour 1,5 l) à l'Hôtel...</t>
  </si>
  <si>
    <t>Le balisage en pays soleurois s'annonce comme un jeu de piste pour boy-scouts!</t>
  </si>
  <si>
    <t>JU / BE</t>
  </si>
  <si>
    <t>Etape gâchée par la météo…</t>
  </si>
  <si>
    <t>Magnifique étang de la Gruère!</t>
  </si>
  <si>
    <t>Magnifiques vues… et sentiers très raides!</t>
  </si>
  <si>
    <t>Très belle réserve naturelle à Biaufond</t>
  </si>
  <si>
    <t>Juin 2014</t>
  </si>
  <si>
    <t>Balade entre les éoliennes!</t>
  </si>
  <si>
    <t>Différence carte-balisage sous les Sommêtres / Descente "limite dangereuse" sur La Bouège</t>
  </si>
  <si>
    <t>Magnifique Etang des Royes!</t>
  </si>
  <si>
    <t>Arrêt sympa au Buffet de la Gare de La Combe</t>
  </si>
  <si>
    <t>Grosse chaleur, terrain exigeant… mais superbe décor (Theusseret, Sommêtres, etc)!</t>
  </si>
  <si>
    <t>Agréable de longer le Doubs…</t>
  </si>
  <si>
    <t>Mai 2014</t>
  </si>
  <si>
    <t>Maxi plaisir entre la Montagne de Moutier et La Chèvre + gorges de Perrefitte!</t>
  </si>
  <si>
    <t>Magnifiques paysages autour de Roche-d'Or</t>
  </si>
  <si>
    <t>Différences carte - terrain. Passage aux grottes (+ préhisto-parc) de Réclère.</t>
  </si>
  <si>
    <t>Passage désagréable hautes herbes avant Bambois. Repas dans le mythique "Chez le Baron"</t>
  </si>
  <si>
    <t>Toute la splendeur du mois de mai dans les champs ajoulots!</t>
  </si>
  <si>
    <t>Très jolie descente sur Petit Lucelle</t>
  </si>
  <si>
    <t>Balisage minimaliste entre Bellelay et Fornet</t>
  </si>
  <si>
    <t>Avril 2014</t>
  </si>
  <si>
    <t>Béatrice et Thierry</t>
  </si>
  <si>
    <t>Très beaux points de vues à Chaumont. Différence carte - balisage aux Trois Cheminées</t>
  </si>
  <si>
    <t>Jolie Chapelle St-Gilles. Grosse chute sur chemin de gravier (mais que des éraflures…)</t>
  </si>
  <si>
    <t>Belle promenade dans les vergers fleuris de la Baroche. Hélas sans soleil…</t>
  </si>
  <si>
    <t>Mars 2014</t>
  </si>
  <si>
    <t>Belle journée de printemps… avec beaucoup de pollen!</t>
  </si>
  <si>
    <t>Balisage parfois minimaliste à Porrentruy</t>
  </si>
  <si>
    <t>Un peu de neige, un peu de pluie, mais rien de grave…</t>
  </si>
  <si>
    <t>Petite pluie (… du matin n'arrête pas le pèlerin)</t>
  </si>
  <si>
    <t>Magnifique combe de Pilouvi</t>
  </si>
  <si>
    <t>Jolis paysages. Contracture à 200 m de l'arrivée…</t>
  </si>
  <si>
    <t>Lumière de m… (nuages et particules fines…)</t>
  </si>
  <si>
    <t>Balisage parfois lacunaire + différence carte terrain "Entre les deux Thielles"</t>
  </si>
  <si>
    <t>Très jolis chemins autour de l'église de Gléresse</t>
  </si>
  <si>
    <t>Toujours agréable de se promener au bord de l'eau…</t>
  </si>
  <si>
    <t>Monotone…</t>
  </si>
  <si>
    <t>Grosse erreur de navigation! Hé oui… ça peut arriver. Quelques kilomètres en trop…</t>
  </si>
  <si>
    <t>Février 2014</t>
  </si>
  <si>
    <t>Contracture cuisse gauche… Aïe!</t>
  </si>
  <si>
    <t>Saint-Ursanne: magnifique, mais balisage différent de la cartographie…</t>
  </si>
  <si>
    <t>Magnifique panorama sur la crête</t>
  </si>
  <si>
    <t>Joli sentier technique entre La Jacoterie et Berlincourt</t>
  </si>
  <si>
    <t>Mormont: nouveau tracé différent de celui de la carte</t>
  </si>
  <si>
    <t>Magnifiques vues sur le Clos du Doubs et la Vallée de Delémont</t>
  </si>
  <si>
    <t>Sentier super sportif entre Le Pichoux et Sur La Côte!!!</t>
  </si>
  <si>
    <t>Magnifique paysage vers la loge de Soulce!</t>
  </si>
  <si>
    <t xml:space="preserve">Beurnevésin, curiosité culturelle: la "borne des trois frontières" </t>
  </si>
  <si>
    <t>Magnifique panorama sur le Mont Russelin</t>
  </si>
  <si>
    <t>Janvier 2014</t>
  </si>
  <si>
    <t>21 km plats dans le brouillards! Pfff… Joli quand même: les étangs de Bonfol</t>
  </si>
  <si>
    <t>Superbe panorama sur l'Ajoie à Grande Roche</t>
  </si>
  <si>
    <t>Joli chemin au-dessus de Vendlincourt</t>
  </si>
  <si>
    <t>Gros bug balisage à la croisée de Cornol</t>
  </si>
  <si>
    <t>Vue magnifique. Toujours bien reçu au Restaurant du Signal (Raimeux)</t>
  </si>
  <si>
    <t>Jolis points de vue. Chêne millénaire à Châtillon</t>
  </si>
  <si>
    <t>Jolis aménagements de chemin entre Vicques et Vermes</t>
  </si>
  <si>
    <t>Dif. carte/terrain entre Ramboden et Envelier. Mauvais balisage entre Rotlach et Hüsligrabe</t>
  </si>
  <si>
    <t>JU / SO</t>
  </si>
  <si>
    <t>Dif. carte/terrain vers Le Champre. Magnifique panorama!</t>
  </si>
  <si>
    <t>Joli balcon sur le Tiergarten</t>
  </si>
  <si>
    <t>Jolie crête escarpée entre JU et SO</t>
  </si>
  <si>
    <t>Magnifique Crête entre Retemberg et Fringeli. Coup de cœur!</t>
  </si>
  <si>
    <t>Région Bürgisberg - Bourrignon: une belle découverte!</t>
  </si>
  <si>
    <t>Pleigne: joli point de vue / Lucelle: balisage détruit par forestiers…</t>
  </si>
  <si>
    <t>JU / BS-BL</t>
  </si>
  <si>
    <t>Riederwald - Rohrberg: différences entre cartographie et balisage…</t>
  </si>
  <si>
    <t>Décembre 2013</t>
  </si>
  <si>
    <t>Météo pourrie…</t>
  </si>
  <si>
    <t>A voir: le Löwenburg</t>
  </si>
  <si>
    <t>Magnifique point de vue "Habschälle"</t>
  </si>
  <si>
    <t>Soif! 2 h 30 sans boire, c'est trop…</t>
  </si>
  <si>
    <t>Plusieurs erreurs de navigation. Manque de concentration…</t>
  </si>
  <si>
    <t>Super soleil hivernal!</t>
  </si>
  <si>
    <t>Coincé un pouce dans un portail. Aïe!</t>
  </si>
  <si>
    <t>Comprends pas le choix du tracé sous la Haute-Borne…</t>
  </si>
  <si>
    <t>C'est parti… pour 60'000 km!</t>
  </si>
  <si>
    <t>L 8 + L 9</t>
  </si>
  <si>
    <t>Pas de balisage sur tronçons frontière. A voir: tour panoramique du Mont Renaud</t>
  </si>
  <si>
    <t>L 7</t>
  </si>
  <si>
    <t>Sympathique ferme-auberge à Jolimont</t>
  </si>
  <si>
    <t>L 6</t>
  </si>
  <si>
    <t>L 5</t>
  </si>
  <si>
    <t>Le parcours de la carte n'est plus balisé dans le terrain…</t>
  </si>
  <si>
    <t>L 4</t>
  </si>
  <si>
    <t>L 3</t>
  </si>
  <si>
    <t>L 1 + L 2</t>
  </si>
  <si>
    <t>Théorie</t>
  </si>
  <si>
    <t>Différence</t>
  </si>
  <si>
    <t>Total</t>
  </si>
  <si>
    <t>Heiligkreuz - Ritterpass - Chriegalppass</t>
  </si>
  <si>
    <t>Fäld - Gandhorn - Albrunpass</t>
  </si>
  <si>
    <t>Fäld - Schaplersee - Geisspfadsee</t>
  </si>
  <si>
    <t>Nicole, Daniel O.</t>
  </si>
  <si>
    <t>Täsch - Arigscheiss - Zermatt</t>
  </si>
  <si>
    <t>Blitzingen - Niwi Hitta - Grittlesee</t>
  </si>
  <si>
    <t>Bellwald - Risihorn - Honeggerhorn</t>
  </si>
  <si>
    <t>Täschalp - Oberrothorn</t>
  </si>
  <si>
    <t>Täschhütte - Weingartensee - Alphubelgletscher</t>
  </si>
  <si>
    <t>Août 2023</t>
  </si>
  <si>
    <t>VS-BE</t>
  </si>
  <si>
    <t>Grimsel - Gletsch</t>
  </si>
  <si>
    <t>Oberwald - Jostsee - Rundsee</t>
  </si>
  <si>
    <t>Ulrichen - Üelisee - Trützisee</t>
  </si>
  <si>
    <t>Zermatt - Tuftra - Stellisee</t>
  </si>
  <si>
    <t>Gasenried - Cabane Bordier - Gross Bigerhorn</t>
  </si>
  <si>
    <t>Zmutt - Hörnlihütte - Zermatt</t>
  </si>
  <si>
    <t>Caroline, Alex</t>
  </si>
  <si>
    <t>Zermatt - Refuge du Théodule</t>
  </si>
  <si>
    <t>Zermatt - Riffelberg</t>
  </si>
  <si>
    <t>Zermatt - Schönbielgletscher</t>
  </si>
  <si>
    <t>Septembre 2023</t>
  </si>
  <si>
    <t>Beatenberg - Niederhorn</t>
  </si>
  <si>
    <t>Riffelberg - Monte-Rosa-Hütte</t>
  </si>
  <si>
    <t>Rotenboden - Stockhorn - Zermatt</t>
  </si>
  <si>
    <t>Sunnegga - Flue</t>
  </si>
  <si>
    <t>Zermatt - Mettelhorn - Rothornhütte</t>
  </si>
  <si>
    <t>Spirenwald - Gemmenalphorn - Waldegg</t>
  </si>
  <si>
    <t>Reckingen - Chummefurgge - Grathorn</t>
  </si>
  <si>
    <t>Janine , Eveline</t>
  </si>
  <si>
    <t>Waldegg - Tropfloch</t>
  </si>
  <si>
    <t>Octobre 2023</t>
  </si>
  <si>
    <t>OW-UR</t>
  </si>
  <si>
    <t>Engelberg - Grassenbiwak</t>
  </si>
  <si>
    <t>Fürenalp - Wissberg - Schlossberglücke</t>
  </si>
  <si>
    <t>Greppen - Weggis</t>
  </si>
  <si>
    <t>Unterseen - Habkern - Chromatta</t>
  </si>
  <si>
    <t>Innereriz - Hohgant West - Grüenebergpass</t>
  </si>
  <si>
    <t>Vitznau - Rigi Kaltbad</t>
  </si>
  <si>
    <t>Worb - Bolligen</t>
  </si>
  <si>
    <t>Habkern - Hohgant (1 étape sur 2 jours)</t>
  </si>
  <si>
    <t>Calonico - Rossura - Alpe Nara</t>
  </si>
  <si>
    <t>Novembre 2023</t>
  </si>
  <si>
    <t>Fabio, Céline, Gaël</t>
  </si>
  <si>
    <t>Chironico - Alpe Piota - Rossura</t>
  </si>
  <si>
    <t>Céline LQJ</t>
  </si>
  <si>
    <t>Bumbach - Kemmeribodenbad</t>
  </si>
  <si>
    <t>SZ-LU-ZG</t>
  </si>
  <si>
    <t>Küssnacht - Meierskappel - Buonas</t>
  </si>
  <si>
    <t>LU-ZG</t>
  </si>
  <si>
    <t>Root - Udligenswil - Rotkreuz</t>
  </si>
  <si>
    <t>LU-SZ</t>
  </si>
  <si>
    <t>Vitznau - Rigi Staffel - Rigi Scheidegg</t>
  </si>
  <si>
    <t>St. Urban - Altbüron</t>
  </si>
  <si>
    <t>Décembre 2023</t>
  </si>
  <si>
    <t>SZ/LU</t>
  </si>
  <si>
    <t>Rigi Staffel - Rigi Scheidegg - Vitznau</t>
  </si>
  <si>
    <t>2024</t>
  </si>
  <si>
    <t>AG/LU</t>
  </si>
  <si>
    <t>Christèle</t>
  </si>
  <si>
    <t>Zofingen - Brittnau</t>
  </si>
  <si>
    <t>Inwil - Buchrain - Gisikon</t>
  </si>
  <si>
    <t>Habkern - Stand</t>
  </si>
  <si>
    <t>Roggliswil - Pfaffnau - Brittnau</t>
  </si>
  <si>
    <t>Langnau b. Reiden - Hueb - Altishofen</t>
  </si>
  <si>
    <t>Reiden - Dagmersellen</t>
  </si>
  <si>
    <t>Janvier 2024</t>
  </si>
  <si>
    <t>Zofingen - Reiden</t>
  </si>
  <si>
    <t>Fruttli - Rigi Kulm - Goldau</t>
  </si>
  <si>
    <t>Hochdorf - Herlisberg</t>
  </si>
  <si>
    <t>Hildisrieden - Beromünster</t>
  </si>
  <si>
    <t>Ringgenberg /Interlaken - Roteflue</t>
  </si>
  <si>
    <t>Beromünster - Tannberg - Rickenbach</t>
  </si>
  <si>
    <t>Winikon à Staffelbach</t>
  </si>
  <si>
    <t>Arth - Goldau</t>
  </si>
  <si>
    <r>
      <rPr>
        <b/>
        <sz val="14"/>
        <color rgb="FF008000"/>
        <rFont val="Calibri"/>
        <family val="2"/>
      </rPr>
      <t>Avance</t>
    </r>
    <r>
      <rPr>
        <b/>
        <sz val="14"/>
        <color rgb="FF000000"/>
        <rFont val="Calibri"/>
        <family val="2"/>
      </rPr>
      <t xml:space="preserve"> ou </t>
    </r>
    <r>
      <rPr>
        <b/>
        <sz val="14"/>
        <color rgb="FFFF0000"/>
        <rFont val="Calibri"/>
        <family val="2"/>
      </rPr>
      <t xml:space="preserve">retard </t>
    </r>
    <r>
      <rPr>
        <b/>
        <sz val="14"/>
        <color rgb="FF000000"/>
        <rFont val="Calibri"/>
        <family val="2"/>
      </rPr>
      <t>2024:</t>
    </r>
  </si>
  <si>
    <t>Semaines écoulées en 2024:</t>
  </si>
  <si>
    <t>Février 2024</t>
  </si>
  <si>
    <t>Vitznau - Vitznauerstock - Gersau</t>
  </si>
  <si>
    <t>Goldau - Gnipen - Wildspitz</t>
  </si>
  <si>
    <t>Büron - Tannberg</t>
  </si>
  <si>
    <t>Kirchleerau - Schlierbach</t>
  </si>
  <si>
    <t>Goldau - Rigi Scheidegg - Lauerz</t>
  </si>
  <si>
    <t>LU/ZG</t>
  </si>
  <si>
    <t>Eschenbach - Dietwil</t>
  </si>
  <si>
    <t>Gersau - Gätterlipass - Hoflue</t>
  </si>
  <si>
    <t>Seewen - Gätterlipass</t>
  </si>
  <si>
    <t>Mars 2024</t>
  </si>
  <si>
    <t>Interlaken - Wilderswil - Breitlauenen</t>
  </si>
  <si>
    <t>Steinen - Sattel - Wildspitz</t>
  </si>
  <si>
    <t>Hochdorf - Eschenbach - Hohenrain</t>
  </si>
  <si>
    <t>Baldegg - Hitzkirch - Lieli</t>
  </si>
  <si>
    <t>Semaines écoulées au 17.03.2024: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</si>
</sst>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;@"/>
    <numFmt numFmtId="165" formatCode="0.00;[Red]0.00"/>
    <numFmt numFmtId="166" formatCode="hh:mm:ss;@"/>
    <numFmt numFmtId="167" formatCode="[$-F400]h:mm:ss\ AM/PM"/>
    <numFmt numFmtId="168" formatCode="0_ ;[Red]\-0\ "/>
    <numFmt numFmtId="169" formatCode="[h]:mm"/>
  </numFmts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7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8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6" fillId="0" borderId="0" xfId="0" applyFont="1"/>
    <xf numFmtId="0" fontId="8" fillId="0" borderId="0" xfId="0" applyFont="1"/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left"/>
    </xf>
    <xf numFmtId="0" fontId="6" fillId="2" borderId="0" xfId="0" applyFont="1" applyFill="1"/>
    <xf numFmtId="0" fontId="8" fillId="4" borderId="0" xfId="0" applyFont="1" applyFill="1" applyAlignment="1">
      <alignment horizontal="left"/>
    </xf>
    <xf numFmtId="164" fontId="8" fillId="4" borderId="0" xfId="0" applyNumberFormat="1" applyFont="1" applyFill="1" applyAlignment="1">
      <alignment horizontal="left"/>
    </xf>
    <xf numFmtId="0" fontId="6" fillId="3" borderId="0" xfId="0" applyFont="1" applyFill="1"/>
    <xf numFmtId="165" fontId="7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5" fontId="8" fillId="4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5" borderId="0" xfId="0" applyFont="1" applyFill="1"/>
    <xf numFmtId="2" fontId="0" fillId="0" borderId="0" xfId="0" applyNumberFormat="1" applyAlignment="1">
      <alignment horizontal="right"/>
    </xf>
    <xf numFmtId="167" fontId="6" fillId="2" borderId="0" xfId="0" applyNumberFormat="1" applyFont="1" applyFill="1" applyAlignment="1">
      <alignment horizontal="right"/>
    </xf>
    <xf numFmtId="167" fontId="7" fillId="0" borderId="0" xfId="0" applyNumberFormat="1" applyFont="1" applyAlignment="1">
      <alignment horizontal="right"/>
    </xf>
    <xf numFmtId="167" fontId="6" fillId="3" borderId="0" xfId="0" applyNumberFormat="1" applyFont="1" applyFill="1" applyAlignment="1">
      <alignment horizontal="right"/>
    </xf>
    <xf numFmtId="167" fontId="0" fillId="0" borderId="0" xfId="0" applyNumberFormat="1" applyAlignment="1">
      <alignment horizontal="right"/>
    </xf>
    <xf numFmtId="46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68" fontId="9" fillId="0" borderId="0" xfId="0" applyNumberFormat="1" applyFont="1" applyAlignment="1">
      <alignment horizontal="left"/>
    </xf>
    <xf numFmtId="167" fontId="8" fillId="4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4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7" fillId="0" borderId="0" xfId="0" applyNumberFormat="1" applyFont="1"/>
    <xf numFmtId="167" fontId="6" fillId="2" borderId="0" xfId="0" applyNumberFormat="1" applyFont="1" applyFill="1"/>
    <xf numFmtId="167" fontId="6" fillId="3" borderId="0" xfId="0" applyNumberFormat="1" applyFont="1" applyFill="1"/>
    <xf numFmtId="46" fontId="6" fillId="2" borderId="0" xfId="0" applyNumberFormat="1" applyFont="1" applyFill="1"/>
    <xf numFmtId="166" fontId="0" fillId="0" borderId="0" xfId="0" applyNumberFormat="1"/>
    <xf numFmtId="167" fontId="0" fillId="0" borderId="0" xfId="0" applyNumberFormat="1"/>
    <xf numFmtId="0" fontId="8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7" fillId="0" borderId="0" xfId="0" applyNumberFormat="1" applyFont="1"/>
    <xf numFmtId="2" fontId="6" fillId="2" borderId="0" xfId="0" applyNumberFormat="1" applyFont="1" applyFill="1"/>
    <xf numFmtId="2" fontId="6" fillId="3" borderId="0" xfId="0" applyNumberFormat="1" applyFont="1" applyFill="1"/>
    <xf numFmtId="2" fontId="0" fillId="0" borderId="0" xfId="0" applyNumberFormat="1"/>
    <xf numFmtId="2" fontId="8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6" borderId="0" xfId="0" applyFont="1" applyFill="1" applyAlignment="1">
      <alignment horizontal="left"/>
    </xf>
    <xf numFmtId="164" fontId="12" fillId="6" borderId="0" xfId="0" applyNumberFormat="1" applyFont="1" applyFill="1" applyAlignment="1">
      <alignment horizontal="left"/>
    </xf>
    <xf numFmtId="165" fontId="12" fillId="6" borderId="0" xfId="0" applyNumberFormat="1" applyFont="1" applyFill="1" applyAlignment="1">
      <alignment horizontal="right"/>
    </xf>
    <xf numFmtId="0" fontId="12" fillId="6" borderId="0" xfId="0" applyFont="1" applyFill="1" applyAlignment="1">
      <alignment horizontal="right"/>
    </xf>
    <xf numFmtId="167" fontId="12" fillId="6" borderId="0" xfId="0" applyNumberFormat="1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2" fillId="6" borderId="0" xfId="0" applyFont="1" applyFill="1"/>
    <xf numFmtId="0" fontId="12" fillId="7" borderId="0" xfId="0" applyFont="1" applyFill="1" applyAlignment="1">
      <alignment horizontal="left"/>
    </xf>
    <xf numFmtId="164" fontId="12" fillId="7" borderId="0" xfId="0" applyNumberFormat="1" applyFont="1" applyFill="1" applyAlignment="1">
      <alignment horizontal="left"/>
    </xf>
    <xf numFmtId="165" fontId="12" fillId="7" borderId="0" xfId="0" applyNumberFormat="1" applyFont="1" applyFill="1" applyAlignment="1">
      <alignment horizontal="right"/>
    </xf>
    <xf numFmtId="0" fontId="12" fillId="7" borderId="0" xfId="0" applyFont="1" applyFill="1" applyAlignment="1">
      <alignment horizontal="right"/>
    </xf>
    <xf numFmtId="167" fontId="12" fillId="7" borderId="0" xfId="0" applyNumberFormat="1" applyFont="1" applyFill="1" applyAlignment="1">
      <alignment horizontal="right"/>
    </xf>
    <xf numFmtId="0" fontId="12" fillId="7" borderId="0" xfId="0" applyFont="1" applyFill="1" applyAlignment="1">
      <alignment horizontal="center"/>
    </xf>
    <xf numFmtId="0" fontId="12" fillId="7" borderId="0" xfId="0" applyFont="1" applyFill="1"/>
    <xf numFmtId="46" fontId="12" fillId="6" borderId="0" xfId="0" applyNumberFormat="1" applyFont="1" applyFill="1" applyAlignment="1">
      <alignment horizontal="right"/>
    </xf>
    <xf numFmtId="0" fontId="13" fillId="0" borderId="0" xfId="0" applyFont="1"/>
    <xf numFmtId="0" fontId="13" fillId="8" borderId="0" xfId="0" applyFont="1" applyFill="1" applyAlignment="1">
      <alignment horizontal="left"/>
    </xf>
    <xf numFmtId="164" fontId="13" fillId="8" borderId="0" xfId="0" applyNumberFormat="1" applyFont="1" applyFill="1" applyAlignment="1">
      <alignment horizontal="left"/>
    </xf>
    <xf numFmtId="165" fontId="13" fillId="8" borderId="0" xfId="0" applyNumberFormat="1" applyFont="1" applyFill="1" applyAlignment="1">
      <alignment horizontal="right"/>
    </xf>
    <xf numFmtId="0" fontId="13" fillId="8" borderId="0" xfId="0" applyFont="1" applyFill="1" applyAlignment="1">
      <alignment horizontal="right"/>
    </xf>
    <xf numFmtId="167" fontId="13" fillId="8" borderId="0" xfId="0" applyNumberFormat="1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0" xfId="0" applyFont="1" applyFill="1"/>
    <xf numFmtId="49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right"/>
    </xf>
    <xf numFmtId="165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2" fontId="8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3" fontId="8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14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167" fontId="6" fillId="2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167" fontId="6" fillId="3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right" vertical="center"/>
    </xf>
    <xf numFmtId="0" fontId="12" fillId="10" borderId="0" xfId="0" applyFont="1" applyFill="1" applyAlignment="1">
      <alignment horizontal="left"/>
    </xf>
    <xf numFmtId="46" fontId="12" fillId="10" borderId="0" xfId="0" applyNumberFormat="1" applyFont="1" applyFill="1" applyAlignment="1">
      <alignment horizontal="right"/>
    </xf>
    <xf numFmtId="0" fontId="12" fillId="10" borderId="0" xfId="0" applyFont="1" applyFill="1" applyAlignment="1">
      <alignment horizontal="center"/>
    </xf>
    <xf numFmtId="0" fontId="12" fillId="10" borderId="0" xfId="0" applyFont="1" applyFill="1"/>
    <xf numFmtId="169" fontId="6" fillId="3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left"/>
    </xf>
    <xf numFmtId="3" fontId="10" fillId="0" borderId="0" xfId="0" applyNumberFormat="1" applyFont="1" applyAlignment="1">
      <alignment horizontal="left"/>
    </xf>
    <xf numFmtId="0" fontId="15" fillId="2" borderId="0" xfId="0" applyFont="1" applyFill="1" applyAlignment="1">
      <alignment horizontal="left"/>
    </xf>
    <xf numFmtId="3" fontId="15" fillId="2" borderId="0" xfId="0" applyNumberFormat="1" applyFont="1" applyFill="1" applyAlignment="1">
      <alignment horizontal="left"/>
    </xf>
    <xf numFmtId="0" fontId="17" fillId="11" borderId="0" xfId="0" applyFont="1" applyFill="1" applyAlignment="1">
      <alignment horizontal="left"/>
    </xf>
    <xf numFmtId="3" fontId="17" fillId="11" borderId="0" xfId="0" applyNumberFormat="1" applyFont="1" applyFill="1" applyAlignment="1">
      <alignment horizontal="left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2" fillId="6" borderId="0" xfId="0" applyNumberFormat="1" applyFont="1" applyFill="1" applyAlignment="1">
      <alignment horizontal="right"/>
    </xf>
    <xf numFmtId="4" fontId="12" fillId="7" borderId="0" xfId="0" applyNumberFormat="1" applyFont="1" applyFill="1" applyAlignment="1">
      <alignment horizontal="right"/>
    </xf>
    <xf numFmtId="4" fontId="12" fillId="10" borderId="0" xfId="0" applyNumberFormat="1" applyFont="1" applyFill="1" applyAlignment="1">
      <alignment horizontal="right"/>
    </xf>
    <xf numFmtId="4" fontId="13" fillId="8" borderId="0" xfId="0" applyNumberFormat="1" applyFont="1" applyFill="1" applyAlignment="1">
      <alignment horizontal="right"/>
    </xf>
    <xf numFmtId="4" fontId="0" fillId="0" borderId="0" xfId="0" applyNumberFormat="1"/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6" borderId="0" xfId="0" applyNumberFormat="1" applyFont="1" applyFill="1" applyAlignment="1">
      <alignment horizontal="right"/>
    </xf>
    <xf numFmtId="3" fontId="12" fillId="7" borderId="0" xfId="0" applyNumberFormat="1" applyFont="1" applyFill="1" applyAlignment="1">
      <alignment horizontal="right"/>
    </xf>
    <xf numFmtId="3" fontId="12" fillId="10" borderId="0" xfId="0" applyNumberFormat="1" applyFont="1" applyFill="1" applyAlignment="1">
      <alignment horizontal="right"/>
    </xf>
    <xf numFmtId="3" fontId="13" fillId="8" borderId="0" xfId="0" applyNumberFormat="1" applyFont="1" applyFill="1" applyAlignment="1">
      <alignment horizontal="right"/>
    </xf>
    <xf numFmtId="3" fontId="0" fillId="0" borderId="0" xfId="0" applyNumberFormat="1"/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left"/>
    </xf>
    <xf numFmtId="3" fontId="10" fillId="11" borderId="0" xfId="0" applyNumberFormat="1" applyFont="1" applyFill="1" applyAlignment="1">
      <alignment horizontal="left"/>
    </xf>
    <xf numFmtId="2" fontId="16" fillId="0" borderId="0" xfId="0" applyNumberFormat="1" applyFont="1" applyAlignment="1">
      <alignment horizontal="left"/>
    </xf>
    <xf numFmtId="3" fontId="6" fillId="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</cellXfs>
  <cellStyles count="33">
    <cellStyle name="Lien hypertexte" xfId="27" builtinId="8" hidden="1"/>
    <cellStyle name="Lien hypertexte" xfId="13" builtinId="8" hidden="1"/>
    <cellStyle name="Lien hypertexte" xfId="29" builtinId="8" hidden="1"/>
    <cellStyle name="Lien hypertexte" xfId="25" builtinId="8" hidden="1"/>
    <cellStyle name="Lien hypertexte" xfId="1" builtinId="8" hidden="1"/>
    <cellStyle name="Lien hypertexte" xfId="15" builtinId="8" hidden="1"/>
    <cellStyle name="Lien hypertexte" xfId="31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11" builtinId="8" hidden="1"/>
    <cellStyle name="Lien hypertexte" xfId="7" builtinId="8" hidden="1"/>
    <cellStyle name="Lien hypertexte" xfId="9" builtinId="8" hidden="1"/>
    <cellStyle name="Lien hypertexte" xfId="3" builtinId="8" hidden="1"/>
    <cellStyle name="Lien hypertexte" xfId="23" builtinId="8" hidden="1"/>
    <cellStyle name="Lien hypertexte" xfId="5" builtinId="8" hidden="1"/>
    <cellStyle name="Lien hypertexte visité" xfId="32" builtinId="9" hidden="1"/>
    <cellStyle name="Lien hypertexte visité" xfId="20" builtinId="9" hidden="1"/>
    <cellStyle name="Lien hypertexte visité" xfId="4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30" builtinId="9" hidden="1"/>
    <cellStyle name="Lien hypertexte visité" xfId="2" builtinId="9" hidden="1"/>
    <cellStyle name="Lien hypertexte visité" xfId="14" builtinId="9" hidden="1"/>
    <cellStyle name="Lien hypertexte visité" xfId="18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6" builtinId="9" hidden="1"/>
    <cellStyle name="Lien hypertexte visité" xfId="28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Progression kilométrique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Km</c:v>
          </c:tx>
          <c:spPr>
            <a:solidFill>
              <a:schemeClr val="tx2"/>
            </a:solidFill>
          </c:spPr>
          <c:invertIfNegative val="0"/>
          <c:cat>
            <c:numRef>
              <c:f>Progression!$B$4:$B$31</c:f>
              <c:numCache>
                <c:formatCode>General</c:formatCode>
                <c:ptCount val="2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</c:numCache>
            </c:numRef>
          </c:cat>
          <c:val>
            <c:numRef>
              <c:f>Progression!$C$4:$C$31</c:f>
              <c:numCache>
                <c:formatCode>#,##0</c:formatCode>
                <c:ptCount val="28"/>
                <c:pt idx="0">
                  <c:v>2439</c:v>
                </c:pt>
                <c:pt idx="1">
                  <c:v>3026</c:v>
                </c:pt>
                <c:pt idx="2">
                  <c:v>2941</c:v>
                </c:pt>
                <c:pt idx="3">
                  <c:v>2857</c:v>
                </c:pt>
                <c:pt idx="4">
                  <c:v>2608</c:v>
                </c:pt>
                <c:pt idx="5">
                  <c:v>2527</c:v>
                </c:pt>
                <c:pt idx="6">
                  <c:v>2642</c:v>
                </c:pt>
                <c:pt idx="7">
                  <c:v>2638</c:v>
                </c:pt>
                <c:pt idx="8">
                  <c:v>2001</c:v>
                </c:pt>
                <c:pt idx="9">
                  <c:v>2475</c:v>
                </c:pt>
                <c:pt idx="10">
                  <c:v>2080</c:v>
                </c:pt>
                <c:pt idx="11">
                  <c:v>2080</c:v>
                </c:pt>
                <c:pt idx="12">
                  <c:v>2080</c:v>
                </c:pt>
                <c:pt idx="13">
                  <c:v>2080</c:v>
                </c:pt>
                <c:pt idx="14">
                  <c:v>2080</c:v>
                </c:pt>
                <c:pt idx="15">
                  <c:v>2080</c:v>
                </c:pt>
                <c:pt idx="16">
                  <c:v>2080</c:v>
                </c:pt>
                <c:pt idx="17">
                  <c:v>2200</c:v>
                </c:pt>
                <c:pt idx="18">
                  <c:v>2344.9</c:v>
                </c:pt>
                <c:pt idx="19">
                  <c:v>2344.9</c:v>
                </c:pt>
                <c:pt idx="20">
                  <c:v>2344.9</c:v>
                </c:pt>
                <c:pt idx="21">
                  <c:v>2344.9</c:v>
                </c:pt>
                <c:pt idx="22">
                  <c:v>2344.9</c:v>
                </c:pt>
                <c:pt idx="23">
                  <c:v>2344.9</c:v>
                </c:pt>
                <c:pt idx="24">
                  <c:v>2344.9</c:v>
                </c:pt>
                <c:pt idx="25">
                  <c:v>2344.9</c:v>
                </c:pt>
                <c:pt idx="26">
                  <c:v>2344.9</c:v>
                </c:pt>
                <c:pt idx="27">
                  <c:v>2344.9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6-4372-B859-51FB9F31F204}"/>
            </c:ext>
          </c:extLst>
        </c:ser>
        <c:ser>
          <c:idx val="1"/>
          <c:order val="1"/>
          <c:tx>
            <c:v>Théorie</c:v>
          </c:tx>
          <c:spPr>
            <a:solidFill>
              <a:schemeClr val="accent1">
                <a:tint val="77000"/>
                <a:alpha val="30000"/>
              </a:schemeClr>
            </a:solidFill>
          </c:spPr>
          <c:invertIfNegative val="0"/>
          <c:cat>
            <c:numRef>
              <c:f>Progression!$B$4:$B$31</c:f>
              <c:numCache>
                <c:formatCode>General</c:formatCode>
                <c:ptCount val="2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</c:numCache>
            </c:numRef>
          </c:cat>
          <c:val>
            <c:numRef>
              <c:f>Progression!$D$4:$D$31</c:f>
              <c:numCache>
                <c:formatCode>#,##0</c:formatCode>
                <c:ptCount val="28"/>
                <c:pt idx="0">
                  <c:v>2370.1071428571427</c:v>
                </c:pt>
                <c:pt idx="1">
                  <c:v>2370.1071428571427</c:v>
                </c:pt>
                <c:pt idx="2">
                  <c:v>2370.1071428571427</c:v>
                </c:pt>
                <c:pt idx="3">
                  <c:v>2370.1071428571427</c:v>
                </c:pt>
                <c:pt idx="4">
                  <c:v>2370.1071428571427</c:v>
                </c:pt>
                <c:pt idx="5">
                  <c:v>2370.1071428571427</c:v>
                </c:pt>
                <c:pt idx="6">
                  <c:v>2370.1071428571427</c:v>
                </c:pt>
                <c:pt idx="7">
                  <c:v>2370.1071428571427</c:v>
                </c:pt>
                <c:pt idx="8">
                  <c:v>2370.1071428571427</c:v>
                </c:pt>
                <c:pt idx="9">
                  <c:v>2370.1071428571427</c:v>
                </c:pt>
                <c:pt idx="10">
                  <c:v>2370.1071428571427</c:v>
                </c:pt>
                <c:pt idx="11">
                  <c:v>2370.1071428571427</c:v>
                </c:pt>
                <c:pt idx="12">
                  <c:v>2370.1071428571427</c:v>
                </c:pt>
                <c:pt idx="13">
                  <c:v>2370.1071428571427</c:v>
                </c:pt>
                <c:pt idx="14">
                  <c:v>2370.1071428571427</c:v>
                </c:pt>
                <c:pt idx="15">
                  <c:v>2370.1071428571427</c:v>
                </c:pt>
                <c:pt idx="16">
                  <c:v>2370.1071428571427</c:v>
                </c:pt>
                <c:pt idx="17">
                  <c:v>2370.1071428571427</c:v>
                </c:pt>
                <c:pt idx="18">
                  <c:v>2370.1071428571427</c:v>
                </c:pt>
                <c:pt idx="19">
                  <c:v>2370.1071428571427</c:v>
                </c:pt>
                <c:pt idx="20">
                  <c:v>2370.1071428571427</c:v>
                </c:pt>
                <c:pt idx="21">
                  <c:v>2370.1071428571427</c:v>
                </c:pt>
                <c:pt idx="22">
                  <c:v>2370.1071428571427</c:v>
                </c:pt>
                <c:pt idx="23">
                  <c:v>2370.1071428571427</c:v>
                </c:pt>
                <c:pt idx="24">
                  <c:v>2370.1071428571427</c:v>
                </c:pt>
                <c:pt idx="25">
                  <c:v>2370.1071428571427</c:v>
                </c:pt>
                <c:pt idx="26">
                  <c:v>2370.1071428571427</c:v>
                </c:pt>
                <c:pt idx="27">
                  <c:v>2370.1071428571427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6-4372-B859-51FB9F31F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396712"/>
        <c:axId val="2126397064"/>
      </c:barChart>
      <c:catAx>
        <c:axId val="2126396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26397064"/>
        <c:crosses val="autoZero"/>
        <c:auto val="1"/>
        <c:lblAlgn val="ctr"/>
        <c:lblOffset val="100"/>
        <c:noMultiLvlLbl val="0"/>
      </c:catAx>
      <c:valAx>
        <c:axId val="2126397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126396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</xdr:row>
      <xdr:rowOff>0</xdr:rowOff>
    </xdr:from>
    <xdr:to>
      <xdr:col>18</xdr:col>
      <xdr:colOff>812800</xdr:colOff>
      <xdr:row>31</xdr:row>
      <xdr:rowOff>12700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70"/>
  <sheetViews>
    <sheetView tabSelected="1" zoomScaleNormal="100" workbookViewId="0">
      <selection activeCell="H44" sqref="H44"/>
    </sheetView>
  </sheetViews>
  <sheetFormatPr baseColWidth="10" defaultColWidth="11" defaultRowHeight="16" x14ac:dyDescent="0.2"/>
  <cols>
    <col min="1" max="1" width="3.83203125" customWidth="1"/>
    <col min="2" max="2" width="9.83203125" style="3" customWidth="1"/>
    <col min="3" max="3" width="15.5" style="5" customWidth="1"/>
    <col min="4" max="4" width="14.6640625" style="5" customWidth="1"/>
    <col min="5" max="5" width="11.6640625" style="20" customWidth="1"/>
    <col min="6" max="6" width="11.33203125" style="25" customWidth="1"/>
    <col min="7" max="7" width="23.6640625" style="20" customWidth="1"/>
    <col min="8" max="8" width="11" style="31" customWidth="1"/>
    <col min="9" max="9" width="24.6640625" style="59" customWidth="1"/>
    <col min="10" max="10" width="7.83203125" customWidth="1"/>
    <col min="11" max="11" width="17.83203125" customWidth="1"/>
    <col min="12" max="12" width="10.83203125" customWidth="1"/>
  </cols>
  <sheetData>
    <row r="2" spans="1:11" s="1" customFormat="1" ht="47" x14ac:dyDescent="0.55000000000000004">
      <c r="B2" s="2" t="s">
        <v>0</v>
      </c>
      <c r="C2" s="4"/>
      <c r="D2" s="4"/>
      <c r="E2" s="16"/>
      <c r="F2" s="21"/>
      <c r="G2" s="16"/>
      <c r="H2" s="29"/>
      <c r="I2" s="56"/>
      <c r="K2" s="121"/>
    </row>
    <row r="4" spans="1:11" s="6" customFormat="1" x14ac:dyDescent="0.2">
      <c r="B4" s="8" t="s">
        <v>1</v>
      </c>
      <c r="C4" s="9"/>
      <c r="D4" s="9"/>
      <c r="E4" s="125"/>
      <c r="F4" s="125"/>
      <c r="G4" s="129">
        <f>SUM(G46:G57)</f>
        <v>26849.190000000006</v>
      </c>
      <c r="H4" s="126"/>
      <c r="I4" s="57"/>
      <c r="J4" s="12"/>
      <c r="K4" s="122"/>
    </row>
    <row r="5" spans="1:11" s="6" customFormat="1" x14ac:dyDescent="0.2">
      <c r="B5" s="10" t="s">
        <v>2</v>
      </c>
      <c r="C5" s="11"/>
      <c r="D5" s="11"/>
      <c r="E5" s="163">
        <f>SUM(E46:E57)</f>
        <v>27989.569999999992</v>
      </c>
      <c r="F5" s="127"/>
      <c r="G5" s="127"/>
      <c r="H5" s="128"/>
      <c r="I5" s="58"/>
      <c r="J5" s="15"/>
      <c r="K5" s="123"/>
    </row>
    <row r="6" spans="1:11" s="6" customFormat="1" x14ac:dyDescent="0.2">
      <c r="B6" s="8" t="s">
        <v>3</v>
      </c>
      <c r="C6" s="9"/>
      <c r="D6" s="9"/>
      <c r="E6" s="125"/>
      <c r="F6" s="129">
        <f>SUM(F46:F57)</f>
        <v>1336244</v>
      </c>
      <c r="G6" s="125"/>
      <c r="H6" s="126"/>
      <c r="I6" s="57"/>
      <c r="J6" s="12"/>
      <c r="K6" s="122"/>
    </row>
    <row r="7" spans="1:11" s="6" customFormat="1" x14ac:dyDescent="0.2">
      <c r="B7" s="10" t="s">
        <v>4</v>
      </c>
      <c r="C7" s="11"/>
      <c r="D7" s="11"/>
      <c r="E7" s="127"/>
      <c r="F7" s="127"/>
      <c r="G7" s="127"/>
      <c r="H7" s="137">
        <f>SUM(H46:H57)</f>
        <v>215.4395833333333</v>
      </c>
      <c r="I7" s="58"/>
      <c r="J7" s="15"/>
      <c r="K7" s="123"/>
    </row>
    <row r="9" spans="1:11" ht="47" x14ac:dyDescent="0.55000000000000004">
      <c r="B9" s="2" t="s">
        <v>5</v>
      </c>
    </row>
    <row r="11" spans="1:11" ht="19" x14ac:dyDescent="0.25">
      <c r="A11" s="7"/>
      <c r="B11" s="41" t="s">
        <v>6</v>
      </c>
      <c r="C11" s="42" t="s">
        <v>7</v>
      </c>
      <c r="D11" s="42" t="s">
        <v>8</v>
      </c>
      <c r="E11" s="40" t="s">
        <v>9</v>
      </c>
      <c r="F11" s="41" t="s">
        <v>10</v>
      </c>
    </row>
    <row r="12" spans="1:11" x14ac:dyDescent="0.2">
      <c r="B12" s="55"/>
      <c r="C12" s="55"/>
      <c r="D12" s="130"/>
      <c r="E12" s="131"/>
      <c r="F12" s="55"/>
    </row>
    <row r="13" spans="1:11" x14ac:dyDescent="0.2">
      <c r="B13" s="3" t="s">
        <v>11</v>
      </c>
      <c r="C13" s="25">
        <v>1132</v>
      </c>
      <c r="D13" s="27">
        <v>1132</v>
      </c>
      <c r="E13" s="20">
        <f t="shared" ref="E13:E27" si="0">D13*100/C13</f>
        <v>100</v>
      </c>
      <c r="F13" s="25">
        <v>2014</v>
      </c>
    </row>
    <row r="14" spans="1:11" x14ac:dyDescent="0.2">
      <c r="B14" s="3" t="s">
        <v>12</v>
      </c>
      <c r="C14" s="25">
        <v>1101</v>
      </c>
      <c r="D14" s="27">
        <v>1101</v>
      </c>
      <c r="E14" s="20">
        <f t="shared" si="0"/>
        <v>100</v>
      </c>
      <c r="F14" s="25">
        <v>2016</v>
      </c>
    </row>
    <row r="15" spans="1:11" x14ac:dyDescent="0.2">
      <c r="B15" s="3" t="s">
        <v>13</v>
      </c>
      <c r="C15" s="25">
        <v>1189</v>
      </c>
      <c r="D15" s="27">
        <v>1189</v>
      </c>
      <c r="E15" s="20">
        <f t="shared" si="0"/>
        <v>100</v>
      </c>
      <c r="F15" s="25">
        <v>2017</v>
      </c>
    </row>
    <row r="16" spans="1:11" x14ac:dyDescent="0.2">
      <c r="B16" s="3" t="s">
        <v>14</v>
      </c>
      <c r="C16" s="25">
        <v>1339</v>
      </c>
      <c r="D16" s="27">
        <v>1339</v>
      </c>
      <c r="E16" s="20">
        <f t="shared" si="0"/>
        <v>100</v>
      </c>
      <c r="F16" s="25">
        <v>2019</v>
      </c>
    </row>
    <row r="17" spans="2:8" x14ac:dyDescent="0.2">
      <c r="B17" s="3" t="s">
        <v>15</v>
      </c>
      <c r="C17" s="25">
        <v>633</v>
      </c>
      <c r="D17" s="27">
        <v>633</v>
      </c>
      <c r="E17" s="20">
        <f t="shared" si="0"/>
        <v>100</v>
      </c>
      <c r="F17" s="25">
        <v>2021</v>
      </c>
      <c r="H17"/>
    </row>
    <row r="18" spans="2:8" x14ac:dyDescent="0.2">
      <c r="B18" s="3" t="s">
        <v>16</v>
      </c>
      <c r="C18" s="25">
        <v>8765</v>
      </c>
      <c r="D18" s="27">
        <v>8765</v>
      </c>
      <c r="E18" s="20">
        <f t="shared" si="0"/>
        <v>100</v>
      </c>
      <c r="F18" s="25">
        <v>2023</v>
      </c>
      <c r="H18"/>
    </row>
    <row r="19" spans="2:8" x14ac:dyDescent="0.2">
      <c r="B19" s="3" t="s">
        <v>18</v>
      </c>
      <c r="C19" s="25">
        <v>2735</v>
      </c>
      <c r="D19" s="27">
        <v>2387.6999999999998</v>
      </c>
      <c r="E19" s="20">
        <f t="shared" ref="E19" si="1">D19*100/C19</f>
        <v>87.301645338208402</v>
      </c>
      <c r="H19"/>
    </row>
    <row r="20" spans="2:8" x14ac:dyDescent="0.2">
      <c r="B20" s="3" t="s">
        <v>17</v>
      </c>
      <c r="C20" s="25">
        <v>1005</v>
      </c>
      <c r="D20" s="27">
        <v>667</v>
      </c>
      <c r="E20" s="20">
        <f t="shared" si="0"/>
        <v>66.368159203980099</v>
      </c>
      <c r="H20"/>
    </row>
    <row r="21" spans="2:8" x14ac:dyDescent="0.2">
      <c r="B21" s="3" t="s">
        <v>19</v>
      </c>
      <c r="C21" s="25">
        <v>9827</v>
      </c>
      <c r="D21" s="27">
        <v>6112.6</v>
      </c>
      <c r="E21" s="20">
        <f t="shared" si="0"/>
        <v>62.202096265391269</v>
      </c>
      <c r="H21"/>
    </row>
    <row r="22" spans="2:8" x14ac:dyDescent="0.2">
      <c r="B22" s="3" t="s">
        <v>20</v>
      </c>
      <c r="C22" s="25">
        <v>1662</v>
      </c>
      <c r="D22" s="27">
        <v>730.9</v>
      </c>
      <c r="E22" s="20">
        <f t="shared" si="0"/>
        <v>43.977135980746091</v>
      </c>
      <c r="H22"/>
    </row>
    <row r="23" spans="2:8" x14ac:dyDescent="0.2">
      <c r="B23" s="3" t="s">
        <v>21</v>
      </c>
      <c r="C23" s="25">
        <v>3732</v>
      </c>
      <c r="D23" s="27">
        <v>1535.6</v>
      </c>
      <c r="E23" s="20">
        <f t="shared" si="0"/>
        <v>41.146838156484456</v>
      </c>
      <c r="H23"/>
    </row>
    <row r="24" spans="2:8" x14ac:dyDescent="0.2">
      <c r="B24" s="3" t="s">
        <v>22</v>
      </c>
      <c r="C24" s="25">
        <v>1465</v>
      </c>
      <c r="D24" s="27">
        <v>223.2</v>
      </c>
      <c r="E24" s="20">
        <f t="shared" si="0"/>
        <v>15.235494880546074</v>
      </c>
      <c r="H24"/>
    </row>
    <row r="25" spans="2:8" x14ac:dyDescent="0.2">
      <c r="B25" s="3" t="s">
        <v>23</v>
      </c>
      <c r="C25" s="25">
        <v>4707</v>
      </c>
      <c r="D25" s="27">
        <v>661.7</v>
      </c>
      <c r="E25" s="20">
        <f t="shared" si="0"/>
        <v>14.057786275759508</v>
      </c>
      <c r="H25"/>
    </row>
    <row r="26" spans="2:8" x14ac:dyDescent="0.2">
      <c r="B26" s="3" t="s">
        <v>25</v>
      </c>
      <c r="C26" s="25">
        <v>1698</v>
      </c>
      <c r="D26" s="27">
        <v>312.89999999999998</v>
      </c>
      <c r="E26" s="20">
        <f t="shared" si="0"/>
        <v>18.42756183745583</v>
      </c>
      <c r="H26"/>
    </row>
    <row r="27" spans="2:8" x14ac:dyDescent="0.2">
      <c r="B27" s="3" t="s">
        <v>26</v>
      </c>
      <c r="C27" s="25">
        <v>553</v>
      </c>
      <c r="D27" s="27">
        <v>18</v>
      </c>
      <c r="E27" s="20">
        <f t="shared" si="0"/>
        <v>3.2549728752260396</v>
      </c>
      <c r="H27"/>
    </row>
    <row r="28" spans="2:8" x14ac:dyDescent="0.2">
      <c r="B28" s="3" t="s">
        <v>24</v>
      </c>
      <c r="C28" s="25">
        <v>11295</v>
      </c>
      <c r="D28" s="27">
        <v>40.5</v>
      </c>
      <c r="E28" s="20">
        <f t="shared" ref="E28" si="2">D28*100/C28</f>
        <v>0.35856573705179284</v>
      </c>
      <c r="H28"/>
    </row>
    <row r="29" spans="2:8" x14ac:dyDescent="0.2">
      <c r="B29" s="3" t="s">
        <v>27</v>
      </c>
      <c r="C29" s="25">
        <v>814</v>
      </c>
      <c r="D29" s="27"/>
      <c r="H29"/>
    </row>
    <row r="30" spans="2:8" x14ac:dyDescent="0.2">
      <c r="B30" s="3" t="s">
        <v>28</v>
      </c>
      <c r="C30" s="25">
        <v>633</v>
      </c>
      <c r="D30" s="27"/>
      <c r="H30"/>
    </row>
    <row r="31" spans="2:8" x14ac:dyDescent="0.2">
      <c r="B31" s="3" t="s">
        <v>29</v>
      </c>
      <c r="C31" s="25">
        <v>1830</v>
      </c>
      <c r="D31" s="27"/>
      <c r="H31"/>
    </row>
    <row r="32" spans="2:8" x14ac:dyDescent="0.2">
      <c r="B32" s="3" t="s">
        <v>30</v>
      </c>
      <c r="C32" s="25">
        <v>348</v>
      </c>
      <c r="D32" s="27"/>
      <c r="H32"/>
    </row>
    <row r="33" spans="1:11" x14ac:dyDescent="0.2">
      <c r="B33" s="3" t="s">
        <v>31</v>
      </c>
      <c r="C33" s="25">
        <v>1098</v>
      </c>
      <c r="D33" s="27"/>
      <c r="H33"/>
    </row>
    <row r="34" spans="1:11" x14ac:dyDescent="0.2">
      <c r="B34" s="3" t="s">
        <v>32</v>
      </c>
      <c r="C34" s="25">
        <v>4356</v>
      </c>
      <c r="D34" s="27"/>
      <c r="H34"/>
    </row>
    <row r="35" spans="1:11" x14ac:dyDescent="0.2">
      <c r="B35" s="3" t="s">
        <v>33</v>
      </c>
      <c r="C35" s="25">
        <v>440</v>
      </c>
      <c r="D35" s="27"/>
      <c r="H35"/>
    </row>
    <row r="36" spans="1:11" x14ac:dyDescent="0.2">
      <c r="B36" s="3" t="s">
        <v>34</v>
      </c>
      <c r="C36" s="25">
        <v>1054</v>
      </c>
      <c r="D36" s="27"/>
      <c r="H36"/>
    </row>
    <row r="37" spans="1:11" x14ac:dyDescent="0.2">
      <c r="B37" s="3" t="s">
        <v>35</v>
      </c>
      <c r="C37" s="25">
        <v>2976</v>
      </c>
      <c r="D37" s="27"/>
    </row>
    <row r="38" spans="1:11" x14ac:dyDescent="0.2">
      <c r="C38" s="25"/>
      <c r="D38" s="27"/>
    </row>
    <row r="39" spans="1:11" ht="19" x14ac:dyDescent="0.25">
      <c r="A39" s="7"/>
      <c r="B39" s="33" t="s">
        <v>36</v>
      </c>
      <c r="C39" s="119">
        <f>SUM(C13:C38)</f>
        <v>66387</v>
      </c>
      <c r="D39" s="119">
        <f>SUM(D13:D37)</f>
        <v>26849.100000000006</v>
      </c>
      <c r="E39" s="120">
        <f>D39*100/C39</f>
        <v>40.443309684124912</v>
      </c>
    </row>
    <row r="40" spans="1:11" x14ac:dyDescent="0.2">
      <c r="C40" s="25"/>
      <c r="D40" s="27"/>
    </row>
    <row r="41" spans="1:11" ht="19" x14ac:dyDescent="0.25">
      <c r="B41" s="34" t="s">
        <v>37</v>
      </c>
      <c r="C41" s="25"/>
      <c r="D41" s="164">
        <f>E5-G4</f>
        <v>1140.3799999999865</v>
      </c>
      <c r="F41" s="34" t="s">
        <v>1190</v>
      </c>
      <c r="H41" s="3">
        <v>537</v>
      </c>
      <c r="I41" s="60" t="s">
        <v>38</v>
      </c>
      <c r="J41" s="139">
        <f>H41*(C39/1456)</f>
        <v>24484.765796703297</v>
      </c>
    </row>
    <row r="42" spans="1:11" ht="19" x14ac:dyDescent="0.25">
      <c r="B42" s="34"/>
      <c r="C42" s="25"/>
      <c r="D42" s="20"/>
      <c r="F42" s="34" t="s">
        <v>39</v>
      </c>
      <c r="H42" s="61">
        <f>G4/H41</f>
        <v>49.998491620111743</v>
      </c>
      <c r="I42" s="60" t="s">
        <v>40</v>
      </c>
      <c r="J42" s="36">
        <f>G4-J41</f>
        <v>2364.4242032967086</v>
      </c>
      <c r="K42" t="s">
        <v>41</v>
      </c>
    </row>
    <row r="43" spans="1:11" ht="19" x14ac:dyDescent="0.25">
      <c r="B43" s="34"/>
      <c r="C43" s="25"/>
      <c r="D43" s="20"/>
      <c r="F43" s="34" t="s">
        <v>1174</v>
      </c>
      <c r="H43" s="61">
        <v>15</v>
      </c>
      <c r="I43" s="162" t="s">
        <v>1173</v>
      </c>
      <c r="J43" s="36">
        <f>G47-(2080/52*H43)</f>
        <v>94.10000000000025</v>
      </c>
    </row>
    <row r="44" spans="1:11" x14ac:dyDescent="0.2">
      <c r="H44" s="31" t="s">
        <v>42</v>
      </c>
    </row>
    <row r="45" spans="1:11" s="7" customFormat="1" ht="19" x14ac:dyDescent="0.25">
      <c r="B45" s="42" t="s">
        <v>43</v>
      </c>
      <c r="C45" s="42" t="s">
        <v>44</v>
      </c>
      <c r="D45" s="42" t="s">
        <v>45</v>
      </c>
      <c r="E45" s="40" t="s">
        <v>46</v>
      </c>
      <c r="F45" s="41" t="s">
        <v>47</v>
      </c>
      <c r="G45" s="40" t="s">
        <v>48</v>
      </c>
      <c r="H45" s="37" t="s">
        <v>49</v>
      </c>
      <c r="I45" s="116" t="s">
        <v>50</v>
      </c>
      <c r="J45" s="41"/>
      <c r="K45" s="41" t="s">
        <v>51</v>
      </c>
    </row>
    <row r="46" spans="1:11" s="107" customFormat="1" ht="15" customHeight="1" x14ac:dyDescent="0.2">
      <c r="A46" s="102"/>
      <c r="B46" s="103"/>
      <c r="C46" s="118"/>
      <c r="D46" s="117"/>
      <c r="E46" s="165"/>
      <c r="F46" s="165"/>
      <c r="G46" s="104"/>
      <c r="H46" s="138"/>
      <c r="I46" s="106"/>
      <c r="J46" s="102"/>
      <c r="K46" s="102"/>
    </row>
    <row r="47" spans="1:11" s="107" customFormat="1" ht="15" customHeight="1" x14ac:dyDescent="0.2">
      <c r="A47" s="102"/>
      <c r="B47" s="103" t="s">
        <v>1155</v>
      </c>
      <c r="C47" s="118"/>
      <c r="D47" s="117"/>
      <c r="E47" s="152">
        <f>'2024'!$E$5</f>
        <v>698.40000000000009</v>
      </c>
      <c r="F47" s="165">
        <f>'2024'!$F$6</f>
        <v>26100</v>
      </c>
      <c r="G47" s="104">
        <f>'2024'!$G$4</f>
        <v>694.10000000000025</v>
      </c>
      <c r="H47" s="138">
        <f>'2024'!$H$7</f>
        <v>5.2569444444444446</v>
      </c>
      <c r="I47" s="106"/>
      <c r="J47" s="102"/>
      <c r="K47" s="132">
        <f>(F47/10)/(E47/2)/100</f>
        <v>7.4742268041237112E-2</v>
      </c>
    </row>
    <row r="48" spans="1:11" s="107" customFormat="1" ht="15" customHeight="1" x14ac:dyDescent="0.2">
      <c r="A48" s="102"/>
      <c r="B48" s="103" t="s">
        <v>52</v>
      </c>
      <c r="C48" s="118">
        <v>101</v>
      </c>
      <c r="D48" s="117">
        <v>24.57</v>
      </c>
      <c r="E48" s="152">
        <f>'2023'!$E$5</f>
        <v>2481.1999999999994</v>
      </c>
      <c r="F48" s="165">
        <f>'2023'!$F$6</f>
        <v>132155</v>
      </c>
      <c r="G48" s="104">
        <f>'2023'!$G$4</f>
        <v>2475.7000000000012</v>
      </c>
      <c r="H48" s="138">
        <f>'2023'!$H$7</f>
        <v>21.162499999999994</v>
      </c>
      <c r="I48" s="106">
        <v>4.9000000000000004</v>
      </c>
      <c r="J48" s="102"/>
      <c r="K48" s="132">
        <f>(F48/10)/(E48/2)/100</f>
        <v>0.10652506851523459</v>
      </c>
    </row>
    <row r="49" spans="1:11" s="107" customFormat="1" ht="15" customHeight="1" x14ac:dyDescent="0.2">
      <c r="A49" s="102"/>
      <c r="B49" s="103" t="s">
        <v>53</v>
      </c>
      <c r="C49" s="118">
        <v>83</v>
      </c>
      <c r="D49" s="117">
        <v>24.11</v>
      </c>
      <c r="E49" s="165">
        <f>'2022'!$E$5</f>
        <v>2002</v>
      </c>
      <c r="F49" s="165">
        <f>'2022'!$F$6</f>
        <v>89320</v>
      </c>
      <c r="G49" s="104">
        <f>'2022'!$G$4</f>
        <v>2000.5</v>
      </c>
      <c r="H49" s="138">
        <f>'2022'!$H$7</f>
        <v>16.013194444444444</v>
      </c>
      <c r="I49" s="106">
        <v>5.2</v>
      </c>
      <c r="J49" s="102"/>
      <c r="K49" s="132">
        <f>(F49/10)/(E49/2)/100</f>
        <v>8.9230769230769238E-2</v>
      </c>
    </row>
    <row r="50" spans="1:11" s="107" customFormat="1" ht="15" customHeight="1" x14ac:dyDescent="0.2">
      <c r="A50" s="102"/>
      <c r="B50" s="103" t="s">
        <v>54</v>
      </c>
      <c r="C50" s="118">
        <v>88</v>
      </c>
      <c r="D50" s="117">
        <v>30.02</v>
      </c>
      <c r="E50" s="165">
        <f>'2021'!$E$5</f>
        <v>2642.8999999999996</v>
      </c>
      <c r="F50" s="165">
        <f>'2021'!$F$6</f>
        <v>141050</v>
      </c>
      <c r="G50" s="104">
        <f>'2021'!$G$4</f>
        <v>2637.93</v>
      </c>
      <c r="H50" s="138">
        <f>'2021'!$H$7</f>
        <v>20.265972222222221</v>
      </c>
      <c r="I50" s="117">
        <v>5.43</v>
      </c>
      <c r="J50" s="105"/>
      <c r="K50" s="132">
        <f>(F50/10)/(E50/2)/100</f>
        <v>0.10673880964092476</v>
      </c>
    </row>
    <row r="51" spans="1:11" s="107" customFormat="1" ht="15" customHeight="1" x14ac:dyDescent="0.2">
      <c r="A51" s="102"/>
      <c r="B51" s="103" t="s">
        <v>55</v>
      </c>
      <c r="C51" s="118">
        <v>96</v>
      </c>
      <c r="D51" s="117">
        <v>27.74</v>
      </c>
      <c r="E51" s="165">
        <f>'2020'!$E$5</f>
        <v>2662.56</v>
      </c>
      <c r="F51" s="165">
        <f>'2020'!$F$6</f>
        <v>128300</v>
      </c>
      <c r="G51" s="104">
        <f>'2020'!$H$4</f>
        <v>2641.9500000000003</v>
      </c>
      <c r="H51" s="138">
        <f>'2020'!$I$8</f>
        <v>20.913194444444454</v>
      </c>
      <c r="I51" s="117">
        <v>5.3</v>
      </c>
      <c r="J51" s="105"/>
      <c r="K51" s="132">
        <f t="shared" ref="K51:K57" si="3">(F51/10)/(E51/2)/100</f>
        <v>9.6373415059191156E-2</v>
      </c>
    </row>
    <row r="52" spans="1:11" s="107" customFormat="1" ht="15" customHeight="1" x14ac:dyDescent="0.2">
      <c r="A52" s="102"/>
      <c r="B52" s="103" t="s">
        <v>56</v>
      </c>
      <c r="C52" s="118">
        <v>92</v>
      </c>
      <c r="D52" s="117">
        <v>28.3</v>
      </c>
      <c r="E52" s="165">
        <f>'2019'!$E$5</f>
        <v>2603.4</v>
      </c>
      <c r="F52" s="165">
        <f>'2019'!$F$6</f>
        <v>128110</v>
      </c>
      <c r="G52" s="104">
        <f>'2019'!$H$4</f>
        <v>2527.42</v>
      </c>
      <c r="H52" s="138">
        <f>'2019'!$I$8</f>
        <v>18.294444444444444</v>
      </c>
      <c r="I52" s="117">
        <v>5.93</v>
      </c>
      <c r="J52" s="105"/>
      <c r="K52" s="132">
        <f t="shared" si="3"/>
        <v>9.8417454098486595E-2</v>
      </c>
    </row>
    <row r="53" spans="1:11" s="107" customFormat="1" ht="15" customHeight="1" x14ac:dyDescent="0.2">
      <c r="A53" s="102"/>
      <c r="B53" s="103" t="s">
        <v>57</v>
      </c>
      <c r="C53" s="118">
        <v>97</v>
      </c>
      <c r="D53" s="117">
        <v>27.79</v>
      </c>
      <c r="E53" s="165">
        <f>'2018'!$E$5</f>
        <v>2696.2599999999989</v>
      </c>
      <c r="F53" s="165">
        <f>'2018'!$F$6</f>
        <v>129175</v>
      </c>
      <c r="G53" s="104">
        <f>'2018'!$H$4</f>
        <v>2608.2700000000004</v>
      </c>
      <c r="H53" s="138">
        <f>'2018'!$I$8</f>
        <v>20.089583333333326</v>
      </c>
      <c r="I53" s="117">
        <v>5.59</v>
      </c>
      <c r="J53" s="105"/>
      <c r="K53" s="132">
        <f t="shared" si="3"/>
        <v>9.5817910735611592E-2</v>
      </c>
    </row>
    <row r="54" spans="1:11" s="107" customFormat="1" ht="15" customHeight="1" x14ac:dyDescent="0.2">
      <c r="A54" s="102"/>
      <c r="B54" s="103" t="s">
        <v>58</v>
      </c>
      <c r="C54" s="118">
        <v>111</v>
      </c>
      <c r="D54" s="117">
        <v>25.74</v>
      </c>
      <c r="E54" s="165">
        <f>'2017'!$E$5</f>
        <v>2970.949999999998</v>
      </c>
      <c r="F54" s="165">
        <f>'2017'!$F$6</f>
        <v>146200</v>
      </c>
      <c r="G54" s="104">
        <f>'2017'!$H$4</f>
        <v>2856.8100000000004</v>
      </c>
      <c r="H54" s="138">
        <f>'2017'!$I$8</f>
        <v>23.16180555555556</v>
      </c>
      <c r="I54" s="117">
        <v>5.34</v>
      </c>
      <c r="J54" s="105"/>
      <c r="K54" s="132">
        <f t="shared" si="3"/>
        <v>9.8419697403187595E-2</v>
      </c>
    </row>
    <row r="55" spans="1:11" s="107" customFormat="1" ht="15" customHeight="1" x14ac:dyDescent="0.2">
      <c r="A55" s="102"/>
      <c r="B55" s="124">
        <v>2016</v>
      </c>
      <c r="C55" s="118">
        <v>116</v>
      </c>
      <c r="D55" s="117">
        <v>25.36</v>
      </c>
      <c r="E55" s="165">
        <f>'2016'!$E$5</f>
        <v>3117.2700000000009</v>
      </c>
      <c r="F55" s="165">
        <f>'2016'!$F$6</f>
        <v>150581</v>
      </c>
      <c r="G55" s="104">
        <f>'2016'!$H$4</f>
        <v>2941.2899999999995</v>
      </c>
      <c r="H55" s="138">
        <f>'2016'!$I$8</f>
        <v>25.156944444444441</v>
      </c>
      <c r="I55" s="117">
        <v>5.16</v>
      </c>
      <c r="J55" s="105"/>
      <c r="K55" s="132">
        <f t="shared" si="3"/>
        <v>9.6610816515733292E-2</v>
      </c>
    </row>
    <row r="56" spans="1:11" s="107" customFormat="1" ht="15" customHeight="1" x14ac:dyDescent="0.2">
      <c r="A56" s="102"/>
      <c r="B56" s="103" t="s">
        <v>59</v>
      </c>
      <c r="C56" s="118">
        <v>117</v>
      </c>
      <c r="D56" s="117">
        <v>25.86</v>
      </c>
      <c r="E56" s="165">
        <f>'2015'!$E$5</f>
        <v>3286.7099999999996</v>
      </c>
      <c r="F56" s="165">
        <f>'2015'!$F$6</f>
        <v>159833</v>
      </c>
      <c r="G56" s="104">
        <f>'2015'!$H$4</f>
        <v>3025.8200000000011</v>
      </c>
      <c r="H56" s="138">
        <f>'2015'!$I$8</f>
        <v>26.053472222222211</v>
      </c>
      <c r="I56" s="117">
        <v>5.2576000000000001</v>
      </c>
      <c r="J56" s="105"/>
      <c r="K56" s="132">
        <f t="shared" si="3"/>
        <v>9.7260178111241935E-2</v>
      </c>
    </row>
    <row r="57" spans="1:11" s="107" customFormat="1" ht="15" customHeight="1" x14ac:dyDescent="0.2">
      <c r="A57" s="102"/>
      <c r="B57" s="103" t="s">
        <v>60</v>
      </c>
      <c r="C57" s="118" t="s">
        <v>61</v>
      </c>
      <c r="D57" s="117">
        <v>20.54</v>
      </c>
      <c r="E57" s="165">
        <f>'2014'!$E$5</f>
        <v>2827.9199999999996</v>
      </c>
      <c r="F57" s="165">
        <f>'2014'!$F$6</f>
        <v>105420</v>
      </c>
      <c r="G57" s="104">
        <f>'2014'!$H$4</f>
        <v>2439.4000000000015</v>
      </c>
      <c r="H57" s="138">
        <f>'2014'!$I$8</f>
        <v>19.071527777777774</v>
      </c>
      <c r="I57" s="117">
        <f>2827/458</f>
        <v>6.1724890829694319</v>
      </c>
      <c r="J57" s="105"/>
      <c r="K57" s="132">
        <f t="shared" si="3"/>
        <v>7.4556564542136994E-2</v>
      </c>
    </row>
    <row r="58" spans="1:11" ht="15" customHeight="1" x14ac:dyDescent="0.2">
      <c r="H58" s="43"/>
    </row>
    <row r="59" spans="1:11" x14ac:dyDescent="0.2">
      <c r="C59" s="25"/>
      <c r="D59" s="27"/>
      <c r="H59" s="43"/>
    </row>
    <row r="60" spans="1:11" x14ac:dyDescent="0.2">
      <c r="C60" s="25"/>
      <c r="D60" s="27"/>
    </row>
    <row r="61" spans="1:11" x14ac:dyDescent="0.2">
      <c r="C61" s="25"/>
      <c r="D61" s="27"/>
    </row>
    <row r="62" spans="1:11" x14ac:dyDescent="0.2">
      <c r="C62" s="25"/>
      <c r="D62" s="27"/>
    </row>
    <row r="63" spans="1:11" x14ac:dyDescent="0.2">
      <c r="B63"/>
      <c r="C63" s="25"/>
      <c r="D63" s="27"/>
      <c r="E63"/>
      <c r="F63"/>
      <c r="G63"/>
      <c r="H63"/>
    </row>
    <row r="64" spans="1:11" x14ac:dyDescent="0.2">
      <c r="B64"/>
      <c r="C64" s="25"/>
      <c r="D64" s="27"/>
      <c r="E64"/>
      <c r="F64"/>
      <c r="G64"/>
      <c r="H64"/>
    </row>
    <row r="65" spans="2:8" x14ac:dyDescent="0.2">
      <c r="B65"/>
      <c r="C65" s="25"/>
      <c r="D65" s="27"/>
      <c r="E65"/>
      <c r="F65"/>
      <c r="G65"/>
      <c r="H65"/>
    </row>
    <row r="66" spans="2:8" x14ac:dyDescent="0.2">
      <c r="B66"/>
      <c r="C66" s="25"/>
      <c r="D66" s="27"/>
      <c r="E66"/>
      <c r="F66"/>
      <c r="G66"/>
      <c r="H66"/>
    </row>
    <row r="67" spans="2:8" x14ac:dyDescent="0.2">
      <c r="B67"/>
      <c r="C67" s="25"/>
      <c r="D67" s="27"/>
      <c r="E67"/>
      <c r="F67"/>
      <c r="G67"/>
      <c r="H67"/>
    </row>
    <row r="68" spans="2:8" x14ac:dyDescent="0.2">
      <c r="B68"/>
      <c r="C68" s="3"/>
      <c r="E68"/>
      <c r="F68"/>
      <c r="G68"/>
      <c r="H68"/>
    </row>
    <row r="69" spans="2:8" x14ac:dyDescent="0.2">
      <c r="B69"/>
      <c r="C69" s="3"/>
      <c r="E69"/>
      <c r="F69"/>
      <c r="G69"/>
      <c r="H69"/>
    </row>
    <row r="70" spans="2:8" x14ac:dyDescent="0.2">
      <c r="B70"/>
      <c r="C70" s="3"/>
      <c r="E70"/>
      <c r="F70"/>
      <c r="G70"/>
      <c r="H70"/>
    </row>
  </sheetData>
  <sortState xmlns:xlrd2="http://schemas.microsoft.com/office/spreadsheetml/2017/richdata2" ref="B13:F25">
    <sortCondition descending="1" ref="E13:E25"/>
  </sortState>
  <phoneticPr fontId="1" type="noConversion"/>
  <pageMargins left="0.75000000000000011" right="0.75000000000000011" top="1" bottom="1" header="0.5" footer="0.5"/>
  <pageSetup paperSize="9" scale="53" orientation="portrait" horizontalDpi="4294967292" verticalDpi="4294967292"/>
  <ignoredErrors>
    <ignoredError sqref="H7 G4 F6 E5 C39:D39" emptyCellReference="1"/>
    <ignoredError sqref="B56:B57 B50:B54 C57 B47:B49" numberStoredAsText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7"/>
  <sheetViews>
    <sheetView topLeftCell="A2" workbookViewId="0">
      <selection activeCell="G42" sqref="G42"/>
    </sheetView>
  </sheetViews>
  <sheetFormatPr baseColWidth="10" defaultColWidth="11" defaultRowHeight="16" x14ac:dyDescent="0.2"/>
  <cols>
    <col min="1" max="1" width="3.83203125" customWidth="1"/>
    <col min="2" max="2" width="10.6640625" customWidth="1"/>
    <col min="3" max="3" width="15.83203125" customWidth="1"/>
    <col min="4" max="4" width="14.33203125" customWidth="1"/>
    <col min="5" max="5" width="12.1640625" customWidth="1"/>
    <col min="6" max="6" width="11.5" customWidth="1"/>
    <col min="7" max="7" width="11.6640625" customWidth="1"/>
    <col min="8" max="8" width="17.1640625" customWidth="1"/>
    <col min="9" max="9" width="12" customWidth="1"/>
    <col min="10" max="10" width="24.5" customWidth="1"/>
    <col min="11" max="11" width="90" customWidth="1"/>
  </cols>
  <sheetData>
    <row r="1" spans="1:11" x14ac:dyDescent="0.2">
      <c r="A1" s="62"/>
      <c r="B1" s="63"/>
      <c r="C1" s="64"/>
      <c r="D1" s="64"/>
      <c r="E1" s="65"/>
      <c r="F1" s="66"/>
      <c r="G1" s="66"/>
      <c r="H1" s="65"/>
      <c r="I1" s="67"/>
      <c r="J1" s="68"/>
      <c r="K1" s="62"/>
    </row>
    <row r="2" spans="1:11" ht="47" x14ac:dyDescent="0.55000000000000004">
      <c r="A2" s="69"/>
      <c r="B2" s="70" t="s">
        <v>0</v>
      </c>
      <c r="C2" s="70"/>
      <c r="D2" s="70"/>
      <c r="E2" s="71"/>
      <c r="F2" s="72"/>
      <c r="G2" s="72"/>
      <c r="H2" s="71"/>
      <c r="I2" s="73"/>
      <c r="J2" s="74"/>
      <c r="K2" s="69"/>
    </row>
    <row r="3" spans="1:11" x14ac:dyDescent="0.2">
      <c r="A3" s="62"/>
      <c r="B3" s="63"/>
      <c r="C3" s="64"/>
      <c r="D3" s="64"/>
      <c r="E3" s="65"/>
      <c r="F3" s="66"/>
      <c r="G3" s="66"/>
      <c r="H3" s="65"/>
      <c r="I3" s="67"/>
      <c r="J3" s="68"/>
      <c r="K3" s="62"/>
    </row>
    <row r="4" spans="1:11" x14ac:dyDescent="0.2">
      <c r="A4" s="75"/>
      <c r="B4" s="76" t="s">
        <v>1</v>
      </c>
      <c r="C4" s="76"/>
      <c r="D4" s="77"/>
      <c r="E4" s="78"/>
      <c r="F4" s="79"/>
      <c r="G4" s="79"/>
      <c r="H4" s="78">
        <f>SUM(H11:H127)</f>
        <v>2941.2899999999995</v>
      </c>
      <c r="I4" s="80"/>
      <c r="J4" s="81"/>
      <c r="K4" s="82"/>
    </row>
    <row r="5" spans="1:11" x14ac:dyDescent="0.2">
      <c r="A5" s="75"/>
      <c r="B5" s="83" t="s">
        <v>2</v>
      </c>
      <c r="C5" s="83"/>
      <c r="D5" s="84"/>
      <c r="E5" s="85">
        <f>SUM(E11:E127)</f>
        <v>3117.2700000000009</v>
      </c>
      <c r="F5" s="86"/>
      <c r="G5" s="86"/>
      <c r="H5" s="85"/>
      <c r="I5" s="87"/>
      <c r="J5" s="88"/>
      <c r="K5" s="89"/>
    </row>
    <row r="6" spans="1:11" x14ac:dyDescent="0.2">
      <c r="A6" s="75"/>
      <c r="B6" s="76" t="s">
        <v>348</v>
      </c>
      <c r="C6" s="76"/>
      <c r="D6" s="77"/>
      <c r="E6" s="78"/>
      <c r="F6" s="79">
        <f>SUM(F11:F127)</f>
        <v>150581</v>
      </c>
      <c r="G6" s="79"/>
      <c r="H6" s="78"/>
      <c r="I6" s="80"/>
      <c r="J6" s="81"/>
      <c r="K6" s="82"/>
    </row>
    <row r="7" spans="1:11" x14ac:dyDescent="0.2">
      <c r="A7" s="75"/>
      <c r="B7" s="83" t="s">
        <v>349</v>
      </c>
      <c r="C7" s="83"/>
      <c r="D7" s="84"/>
      <c r="E7" s="85"/>
      <c r="F7" s="86"/>
      <c r="G7" s="86">
        <f>SUM(G11:G127)</f>
        <v>149617</v>
      </c>
      <c r="H7" s="85"/>
      <c r="I7" s="87"/>
      <c r="J7" s="88"/>
      <c r="K7" s="89"/>
    </row>
    <row r="8" spans="1:11" x14ac:dyDescent="0.2">
      <c r="A8" s="75"/>
      <c r="B8" s="76" t="s">
        <v>4</v>
      </c>
      <c r="C8" s="76"/>
      <c r="D8" s="76"/>
      <c r="E8" s="78"/>
      <c r="F8" s="79"/>
      <c r="G8" s="79"/>
      <c r="H8" s="78"/>
      <c r="I8" s="90">
        <f>SUM(I11:I127)</f>
        <v>25.156944444444441</v>
      </c>
      <c r="J8" s="81"/>
      <c r="K8" s="82"/>
    </row>
    <row r="9" spans="1:11" x14ac:dyDescent="0.2">
      <c r="A9" s="62"/>
      <c r="B9" s="63"/>
      <c r="C9" s="64"/>
      <c r="D9" s="64"/>
      <c r="E9" s="65"/>
      <c r="F9" s="66"/>
      <c r="G9" s="66"/>
      <c r="H9" s="65"/>
      <c r="I9" s="67"/>
      <c r="J9" s="68"/>
      <c r="K9" s="62"/>
    </row>
    <row r="10" spans="1:11" ht="19" x14ac:dyDescent="0.25">
      <c r="A10" s="91"/>
      <c r="B10" s="92" t="s">
        <v>62</v>
      </c>
      <c r="C10" s="93" t="s">
        <v>63</v>
      </c>
      <c r="D10" s="93" t="s">
        <v>64</v>
      </c>
      <c r="E10" s="94" t="s">
        <v>65</v>
      </c>
      <c r="F10" s="95" t="s">
        <v>242</v>
      </c>
      <c r="G10" s="95" t="s">
        <v>350</v>
      </c>
      <c r="H10" s="94" t="s">
        <v>48</v>
      </c>
      <c r="I10" s="96" t="s">
        <v>49</v>
      </c>
      <c r="J10" s="97" t="s">
        <v>67</v>
      </c>
      <c r="K10" s="98" t="s">
        <v>68</v>
      </c>
    </row>
    <row r="11" spans="1:11" x14ac:dyDescent="0.2">
      <c r="A11" s="62"/>
      <c r="B11" s="63"/>
      <c r="C11" s="99"/>
      <c r="D11" s="64"/>
      <c r="E11" s="65"/>
      <c r="F11" s="66"/>
      <c r="G11" s="66"/>
      <c r="H11" s="65"/>
      <c r="I11" s="100"/>
      <c r="J11" s="68"/>
      <c r="K11" s="62"/>
    </row>
    <row r="12" spans="1:11" x14ac:dyDescent="0.2">
      <c r="A12" s="62"/>
      <c r="B12" s="63">
        <v>350</v>
      </c>
      <c r="C12" s="99" t="s">
        <v>730</v>
      </c>
      <c r="D12" s="64" t="s">
        <v>16</v>
      </c>
      <c r="E12" s="65">
        <v>24.6</v>
      </c>
      <c r="F12" s="66">
        <v>1150</v>
      </c>
      <c r="G12" s="66">
        <v>1250</v>
      </c>
      <c r="H12" s="65">
        <v>23.45</v>
      </c>
      <c r="I12" s="100">
        <v>0.20486111111111113</v>
      </c>
      <c r="J12" s="68" t="s">
        <v>731</v>
      </c>
      <c r="K12" s="62" t="s">
        <v>732</v>
      </c>
    </row>
    <row r="13" spans="1:11" x14ac:dyDescent="0.2">
      <c r="A13" s="62"/>
      <c r="B13" s="63">
        <v>349</v>
      </c>
      <c r="C13" s="99" t="s">
        <v>730</v>
      </c>
      <c r="D13" s="64" t="s">
        <v>671</v>
      </c>
      <c r="E13" s="65">
        <v>26.6</v>
      </c>
      <c r="F13" s="66">
        <v>750</v>
      </c>
      <c r="G13" s="66">
        <v>750</v>
      </c>
      <c r="H13" s="65">
        <v>24.22</v>
      </c>
      <c r="I13" s="100">
        <v>0.15972222222222224</v>
      </c>
      <c r="J13" s="68"/>
      <c r="K13" s="62" t="s">
        <v>517</v>
      </c>
    </row>
    <row r="14" spans="1:11" x14ac:dyDescent="0.2">
      <c r="A14" s="62"/>
      <c r="B14" s="63">
        <v>348</v>
      </c>
      <c r="C14" s="99" t="s">
        <v>730</v>
      </c>
      <c r="D14" s="64" t="s">
        <v>733</v>
      </c>
      <c r="E14" s="65">
        <v>24.6</v>
      </c>
      <c r="F14" s="66">
        <v>1370</v>
      </c>
      <c r="G14" s="66">
        <v>1370</v>
      </c>
      <c r="H14" s="65">
        <v>24.46</v>
      </c>
      <c r="I14" s="100">
        <v>0.21180555555555555</v>
      </c>
      <c r="J14" s="68" t="s">
        <v>689</v>
      </c>
      <c r="K14" s="62" t="s">
        <v>517</v>
      </c>
    </row>
    <row r="15" spans="1:11" x14ac:dyDescent="0.2">
      <c r="A15" s="62"/>
      <c r="B15" s="63">
        <v>347</v>
      </c>
      <c r="C15" s="99" t="s">
        <v>730</v>
      </c>
      <c r="D15" s="64" t="s">
        <v>664</v>
      </c>
      <c r="E15" s="65">
        <v>28.1</v>
      </c>
      <c r="F15" s="66">
        <v>870</v>
      </c>
      <c r="G15" s="66">
        <v>870</v>
      </c>
      <c r="H15" s="65">
        <v>27.76</v>
      </c>
      <c r="I15" s="100">
        <v>0.17013888888888887</v>
      </c>
      <c r="J15" s="68"/>
      <c r="K15" s="62" t="s">
        <v>517</v>
      </c>
    </row>
    <row r="16" spans="1:11" x14ac:dyDescent="0.2">
      <c r="A16" s="62"/>
      <c r="B16" s="63">
        <v>346</v>
      </c>
      <c r="C16" s="99" t="s">
        <v>730</v>
      </c>
      <c r="D16" s="64" t="s">
        <v>733</v>
      </c>
      <c r="E16" s="65">
        <v>27.5</v>
      </c>
      <c r="F16" s="66">
        <v>1320</v>
      </c>
      <c r="G16" s="66">
        <v>1320</v>
      </c>
      <c r="H16" s="65">
        <v>26.55</v>
      </c>
      <c r="I16" s="100">
        <v>0.19097222222222221</v>
      </c>
      <c r="J16" s="68"/>
      <c r="K16" s="62" t="s">
        <v>517</v>
      </c>
    </row>
    <row r="17" spans="1:12" x14ac:dyDescent="0.2">
      <c r="A17" s="62"/>
      <c r="B17" s="63">
        <v>345</v>
      </c>
      <c r="C17" s="99" t="s">
        <v>730</v>
      </c>
      <c r="D17" s="64" t="s">
        <v>16</v>
      </c>
      <c r="E17" s="65">
        <v>26.7</v>
      </c>
      <c r="F17" s="66">
        <v>1030</v>
      </c>
      <c r="G17" s="66">
        <v>1170</v>
      </c>
      <c r="H17" s="65">
        <v>26.56</v>
      </c>
      <c r="I17" s="100">
        <v>0.1875</v>
      </c>
      <c r="J17" s="68"/>
      <c r="K17" s="62" t="s">
        <v>734</v>
      </c>
    </row>
    <row r="18" spans="1:12" x14ac:dyDescent="0.2">
      <c r="A18" s="62"/>
      <c r="B18" s="63">
        <v>344</v>
      </c>
      <c r="C18" s="99" t="s">
        <v>730</v>
      </c>
      <c r="D18" s="64" t="s">
        <v>14</v>
      </c>
      <c r="E18" s="65">
        <v>25.1</v>
      </c>
      <c r="F18" s="66">
        <v>1000</v>
      </c>
      <c r="G18" s="66">
        <v>1050</v>
      </c>
      <c r="H18" s="65">
        <v>24.96</v>
      </c>
      <c r="I18" s="100">
        <v>0.16319444444444445</v>
      </c>
      <c r="J18" s="68"/>
      <c r="K18" s="62" t="s">
        <v>735</v>
      </c>
    </row>
    <row r="19" spans="1:12" x14ac:dyDescent="0.2">
      <c r="A19" s="62"/>
      <c r="B19" s="63">
        <v>343</v>
      </c>
      <c r="C19" s="99" t="s">
        <v>730</v>
      </c>
      <c r="D19" s="64" t="s">
        <v>16</v>
      </c>
      <c r="E19" s="65">
        <v>22.5</v>
      </c>
      <c r="F19" s="66">
        <v>1330</v>
      </c>
      <c r="G19" s="66">
        <v>870</v>
      </c>
      <c r="H19" s="65">
        <v>22.32</v>
      </c>
      <c r="I19" s="100">
        <v>0.15625</v>
      </c>
      <c r="J19" s="68"/>
      <c r="K19" s="62" t="s">
        <v>517</v>
      </c>
    </row>
    <row r="20" spans="1:12" x14ac:dyDescent="0.2">
      <c r="A20" s="62"/>
      <c r="B20" s="63">
        <v>342</v>
      </c>
      <c r="C20" s="99" t="s">
        <v>736</v>
      </c>
      <c r="D20" s="64" t="s">
        <v>16</v>
      </c>
      <c r="E20" s="65">
        <v>25</v>
      </c>
      <c r="F20" s="66">
        <v>1680</v>
      </c>
      <c r="G20" s="66">
        <v>2180</v>
      </c>
      <c r="H20" s="65">
        <v>23.22</v>
      </c>
      <c r="I20" s="100">
        <v>0.24652777777777779</v>
      </c>
      <c r="J20" s="68" t="s">
        <v>190</v>
      </c>
      <c r="K20" s="62" t="s">
        <v>737</v>
      </c>
    </row>
    <row r="21" spans="1:12" x14ac:dyDescent="0.2">
      <c r="A21" s="62"/>
      <c r="B21" s="63">
        <v>341</v>
      </c>
      <c r="C21" s="99" t="s">
        <v>736</v>
      </c>
      <c r="D21" s="64" t="s">
        <v>671</v>
      </c>
      <c r="E21" s="65">
        <v>24.6</v>
      </c>
      <c r="F21" s="66">
        <v>1190</v>
      </c>
      <c r="G21" s="66">
        <v>1190</v>
      </c>
      <c r="H21" s="65">
        <v>24.49</v>
      </c>
      <c r="I21" s="100">
        <v>0.16666666666666666</v>
      </c>
      <c r="J21" s="68"/>
      <c r="K21" s="62" t="s">
        <v>517</v>
      </c>
    </row>
    <row r="22" spans="1:12" x14ac:dyDescent="0.2">
      <c r="A22" s="62"/>
      <c r="B22" s="63">
        <v>340</v>
      </c>
      <c r="C22" s="99" t="s">
        <v>736</v>
      </c>
      <c r="D22" s="64" t="s">
        <v>16</v>
      </c>
      <c r="E22" s="65">
        <v>23.4</v>
      </c>
      <c r="F22" s="66">
        <v>1520</v>
      </c>
      <c r="G22" s="66">
        <v>1520</v>
      </c>
      <c r="H22" s="65">
        <v>23.16</v>
      </c>
      <c r="I22" s="100">
        <v>0.1875</v>
      </c>
      <c r="J22" s="68"/>
      <c r="K22" s="62" t="s">
        <v>738</v>
      </c>
    </row>
    <row r="23" spans="1:12" x14ac:dyDescent="0.2">
      <c r="A23" s="62"/>
      <c r="B23" s="63">
        <v>339</v>
      </c>
      <c r="C23" s="99" t="s">
        <v>736</v>
      </c>
      <c r="D23" s="64" t="s">
        <v>16</v>
      </c>
      <c r="E23" s="65">
        <v>26.4</v>
      </c>
      <c r="F23" s="66">
        <v>970</v>
      </c>
      <c r="G23" s="66">
        <v>970</v>
      </c>
      <c r="H23" s="65">
        <v>25.49</v>
      </c>
      <c r="I23" s="100">
        <v>0.1423611111111111</v>
      </c>
      <c r="J23" s="68"/>
      <c r="K23" s="62" t="s">
        <v>739</v>
      </c>
    </row>
    <row r="24" spans="1:12" x14ac:dyDescent="0.2">
      <c r="A24" s="62"/>
      <c r="B24" s="63">
        <v>338</v>
      </c>
      <c r="C24" s="99" t="s">
        <v>736</v>
      </c>
      <c r="D24" s="64" t="s">
        <v>733</v>
      </c>
      <c r="E24" s="65">
        <v>25.8</v>
      </c>
      <c r="F24" s="66">
        <v>1690</v>
      </c>
      <c r="G24" s="66">
        <v>1690</v>
      </c>
      <c r="H24" s="65">
        <v>25.53</v>
      </c>
      <c r="I24" s="100">
        <v>0.19097222222222221</v>
      </c>
      <c r="J24" s="68" t="s">
        <v>654</v>
      </c>
      <c r="K24" s="62" t="s">
        <v>740</v>
      </c>
    </row>
    <row r="25" spans="1:12" x14ac:dyDescent="0.2">
      <c r="A25" s="62"/>
      <c r="B25" s="63">
        <v>337</v>
      </c>
      <c r="C25" s="99" t="s">
        <v>736</v>
      </c>
      <c r="D25" s="64" t="s">
        <v>671</v>
      </c>
      <c r="E25" s="65">
        <v>24.9</v>
      </c>
      <c r="F25" s="66">
        <v>730</v>
      </c>
      <c r="G25" s="66">
        <v>630</v>
      </c>
      <c r="H25" s="65">
        <v>24.8</v>
      </c>
      <c r="I25" s="100">
        <v>0.15625</v>
      </c>
      <c r="J25" s="68"/>
      <c r="K25" s="62" t="s">
        <v>517</v>
      </c>
    </row>
    <row r="26" spans="1:12" x14ac:dyDescent="0.2">
      <c r="A26" s="62"/>
      <c r="B26" s="63">
        <v>336</v>
      </c>
      <c r="C26" s="99" t="s">
        <v>736</v>
      </c>
      <c r="D26" s="64" t="s">
        <v>14</v>
      </c>
      <c r="E26" s="65">
        <v>30.9</v>
      </c>
      <c r="F26" s="66">
        <v>1170</v>
      </c>
      <c r="G26" s="66">
        <v>1170</v>
      </c>
      <c r="H26" s="65">
        <v>28.32</v>
      </c>
      <c r="I26" s="100">
        <v>0.17361111111111113</v>
      </c>
      <c r="J26" s="68"/>
      <c r="K26" s="62" t="s">
        <v>741</v>
      </c>
    </row>
    <row r="27" spans="1:12" x14ac:dyDescent="0.2">
      <c r="A27" s="62"/>
      <c r="B27" s="63">
        <v>335</v>
      </c>
      <c r="C27" s="99" t="s">
        <v>736</v>
      </c>
      <c r="D27" s="64" t="s">
        <v>23</v>
      </c>
      <c r="E27" s="65">
        <v>25.3</v>
      </c>
      <c r="F27" s="66">
        <v>1080</v>
      </c>
      <c r="G27" s="66">
        <v>1260</v>
      </c>
      <c r="H27" s="65">
        <v>24.5</v>
      </c>
      <c r="I27" s="100">
        <v>0.1875</v>
      </c>
      <c r="J27" s="68"/>
      <c r="K27" s="62" t="s">
        <v>742</v>
      </c>
    </row>
    <row r="28" spans="1:12" x14ac:dyDescent="0.2">
      <c r="A28" s="62"/>
      <c r="B28" s="63">
        <v>334</v>
      </c>
      <c r="C28" s="99" t="s">
        <v>736</v>
      </c>
      <c r="D28" s="64" t="s">
        <v>23</v>
      </c>
      <c r="E28" s="65">
        <v>25.4</v>
      </c>
      <c r="F28" s="66">
        <v>960</v>
      </c>
      <c r="G28" s="66">
        <v>1950</v>
      </c>
      <c r="H28" s="65">
        <v>24.75</v>
      </c>
      <c r="I28" s="100">
        <v>0.20486111111111113</v>
      </c>
      <c r="J28" s="68"/>
      <c r="K28" s="62" t="s">
        <v>517</v>
      </c>
    </row>
    <row r="29" spans="1:12" x14ac:dyDescent="0.2">
      <c r="A29" s="62"/>
      <c r="B29" s="63">
        <v>333</v>
      </c>
      <c r="C29" s="99" t="s">
        <v>736</v>
      </c>
      <c r="D29" s="64" t="s">
        <v>23</v>
      </c>
      <c r="E29" s="65">
        <v>30.5</v>
      </c>
      <c r="F29" s="66">
        <v>2630</v>
      </c>
      <c r="G29" s="66">
        <v>1800</v>
      </c>
      <c r="H29" s="65">
        <v>27.98</v>
      </c>
      <c r="I29" s="100">
        <v>0.31944444444444448</v>
      </c>
      <c r="J29" s="68" t="s">
        <v>743</v>
      </c>
      <c r="K29" s="62" t="s">
        <v>744</v>
      </c>
    </row>
    <row r="30" spans="1:12" x14ac:dyDescent="0.2">
      <c r="A30" s="62"/>
      <c r="B30" s="63">
        <v>332</v>
      </c>
      <c r="C30" s="99" t="s">
        <v>736</v>
      </c>
      <c r="D30" s="64" t="s">
        <v>16</v>
      </c>
      <c r="E30" s="65">
        <v>20.399999999999999</v>
      </c>
      <c r="F30" s="66">
        <v>1310</v>
      </c>
      <c r="G30" s="66">
        <v>1310</v>
      </c>
      <c r="H30" s="65">
        <v>18.84</v>
      </c>
      <c r="I30" s="100">
        <v>0.19444444444444445</v>
      </c>
      <c r="J30" s="68"/>
      <c r="K30" s="62" t="s">
        <v>745</v>
      </c>
    </row>
    <row r="31" spans="1:12" x14ac:dyDescent="0.2">
      <c r="A31" s="62"/>
      <c r="B31" s="63">
        <v>331</v>
      </c>
      <c r="C31" s="99" t="s">
        <v>736</v>
      </c>
      <c r="D31" s="64" t="s">
        <v>16</v>
      </c>
      <c r="E31" s="65">
        <v>23.5</v>
      </c>
      <c r="F31" s="66">
        <v>1650</v>
      </c>
      <c r="G31" s="66">
        <v>1650</v>
      </c>
      <c r="H31" s="65">
        <v>22.54</v>
      </c>
      <c r="I31" s="100">
        <v>0.21527777777777779</v>
      </c>
      <c r="J31" s="68" t="s">
        <v>746</v>
      </c>
      <c r="K31" s="62" t="s">
        <v>747</v>
      </c>
      <c r="L31" s="101"/>
    </row>
    <row r="32" spans="1:12" x14ac:dyDescent="0.2">
      <c r="A32" s="62"/>
      <c r="B32" s="63">
        <v>330</v>
      </c>
      <c r="C32" s="99" t="s">
        <v>736</v>
      </c>
      <c r="D32" s="64" t="s">
        <v>16</v>
      </c>
      <c r="E32" s="65">
        <v>22.5</v>
      </c>
      <c r="F32" s="66">
        <v>1800</v>
      </c>
      <c r="G32" s="66">
        <v>1800</v>
      </c>
      <c r="H32" s="65">
        <v>14.33</v>
      </c>
      <c r="I32" s="100">
        <v>0.2673611111111111</v>
      </c>
      <c r="J32" s="68"/>
      <c r="K32" s="62" t="s">
        <v>748</v>
      </c>
    </row>
    <row r="33" spans="1:12" x14ac:dyDescent="0.2">
      <c r="A33" s="62"/>
      <c r="B33" s="63">
        <v>329</v>
      </c>
      <c r="C33" s="99" t="s">
        <v>749</v>
      </c>
      <c r="D33" s="64" t="s">
        <v>16</v>
      </c>
      <c r="E33" s="65">
        <v>21.1</v>
      </c>
      <c r="F33" s="66">
        <v>2100</v>
      </c>
      <c r="G33" s="66">
        <v>1230</v>
      </c>
      <c r="H33" s="65">
        <v>20.100000000000001</v>
      </c>
      <c r="I33" s="100">
        <v>0.19097222222222221</v>
      </c>
      <c r="J33" s="68"/>
      <c r="K33" s="62" t="s">
        <v>750</v>
      </c>
    </row>
    <row r="34" spans="1:12" x14ac:dyDescent="0.2">
      <c r="A34" s="62"/>
      <c r="B34" s="63">
        <v>328</v>
      </c>
      <c r="C34" s="99" t="s">
        <v>749</v>
      </c>
      <c r="D34" s="64" t="s">
        <v>16</v>
      </c>
      <c r="E34" s="65">
        <v>30.4</v>
      </c>
      <c r="F34" s="66">
        <v>2770</v>
      </c>
      <c r="G34" s="66">
        <v>2770</v>
      </c>
      <c r="H34" s="65">
        <v>27.66</v>
      </c>
      <c r="I34" s="100">
        <v>0.33333333333333331</v>
      </c>
      <c r="J34" s="68"/>
      <c r="K34" s="62" t="s">
        <v>751</v>
      </c>
    </row>
    <row r="35" spans="1:12" x14ac:dyDescent="0.2">
      <c r="A35" s="62"/>
      <c r="B35" s="63">
        <v>327</v>
      </c>
      <c r="C35" s="99" t="s">
        <v>749</v>
      </c>
      <c r="D35" s="64" t="s">
        <v>664</v>
      </c>
      <c r="E35" s="65">
        <v>22.5</v>
      </c>
      <c r="F35" s="66">
        <v>460</v>
      </c>
      <c r="G35" s="66">
        <v>460</v>
      </c>
      <c r="H35" s="65">
        <v>22.39</v>
      </c>
      <c r="I35" s="100">
        <v>0.12847222222222224</v>
      </c>
      <c r="J35" s="68"/>
      <c r="K35" s="62" t="s">
        <v>752</v>
      </c>
    </row>
    <row r="36" spans="1:12" x14ac:dyDescent="0.2">
      <c r="A36" s="62"/>
      <c r="B36" s="63">
        <v>326</v>
      </c>
      <c r="C36" s="99" t="s">
        <v>749</v>
      </c>
      <c r="D36" s="64" t="s">
        <v>16</v>
      </c>
      <c r="E36" s="65">
        <v>27.2</v>
      </c>
      <c r="F36" s="66">
        <v>1800</v>
      </c>
      <c r="G36" s="66">
        <v>1800</v>
      </c>
      <c r="H36" s="65">
        <v>26.88</v>
      </c>
      <c r="I36" s="100">
        <v>0.22916666666666666</v>
      </c>
      <c r="J36" s="68"/>
      <c r="K36" s="62" t="s">
        <v>753</v>
      </c>
    </row>
    <row r="37" spans="1:12" x14ac:dyDescent="0.2">
      <c r="A37" s="62"/>
      <c r="B37" s="63">
        <v>325</v>
      </c>
      <c r="C37" s="99" t="s">
        <v>749</v>
      </c>
      <c r="D37" s="64" t="s">
        <v>754</v>
      </c>
      <c r="E37" s="65">
        <v>24.4</v>
      </c>
      <c r="F37" s="66">
        <v>1190</v>
      </c>
      <c r="G37" s="66">
        <v>1190</v>
      </c>
      <c r="H37" s="65">
        <v>24.06</v>
      </c>
      <c r="I37" s="100">
        <v>0.1875</v>
      </c>
      <c r="J37" s="68"/>
      <c r="K37" s="62" t="s">
        <v>755</v>
      </c>
    </row>
    <row r="38" spans="1:12" x14ac:dyDescent="0.2">
      <c r="A38" s="62"/>
      <c r="B38" s="63">
        <v>324</v>
      </c>
      <c r="C38" s="99" t="s">
        <v>749</v>
      </c>
      <c r="D38" s="64" t="s">
        <v>671</v>
      </c>
      <c r="E38" s="65">
        <v>32.200000000000003</v>
      </c>
      <c r="F38" s="66">
        <v>1060</v>
      </c>
      <c r="G38" s="66">
        <v>1060</v>
      </c>
      <c r="H38" s="65">
        <v>29.38</v>
      </c>
      <c r="I38" s="100">
        <v>0.23263888888888887</v>
      </c>
      <c r="J38" s="68"/>
      <c r="K38" s="62" t="s">
        <v>756</v>
      </c>
    </row>
    <row r="39" spans="1:12" x14ac:dyDescent="0.2">
      <c r="A39" s="62"/>
      <c r="B39" s="63">
        <v>323</v>
      </c>
      <c r="C39" s="99" t="s">
        <v>749</v>
      </c>
      <c r="D39" s="64" t="s">
        <v>754</v>
      </c>
      <c r="E39" s="65">
        <v>24.9</v>
      </c>
      <c r="F39" s="66">
        <v>680</v>
      </c>
      <c r="G39" s="66">
        <v>680</v>
      </c>
      <c r="H39" s="65">
        <v>23.59</v>
      </c>
      <c r="I39" s="100">
        <v>0.17013888888888887</v>
      </c>
      <c r="J39" s="68"/>
      <c r="K39" s="62" t="s">
        <v>757</v>
      </c>
    </row>
    <row r="40" spans="1:12" x14ac:dyDescent="0.2">
      <c r="A40" s="62"/>
      <c r="B40" s="63">
        <v>322</v>
      </c>
      <c r="C40" s="99" t="s">
        <v>749</v>
      </c>
      <c r="D40" s="64" t="s">
        <v>21</v>
      </c>
      <c r="E40" s="65">
        <v>34.5</v>
      </c>
      <c r="F40" s="66">
        <v>1710</v>
      </c>
      <c r="G40" s="66">
        <v>1710</v>
      </c>
      <c r="H40" s="65">
        <v>33.65</v>
      </c>
      <c r="I40" s="100">
        <v>0.27777777777777779</v>
      </c>
      <c r="J40" s="68" t="s">
        <v>371</v>
      </c>
      <c r="K40" s="62" t="s">
        <v>758</v>
      </c>
    </row>
    <row r="41" spans="1:12" x14ac:dyDescent="0.2">
      <c r="A41" s="62"/>
      <c r="B41" s="63">
        <v>321</v>
      </c>
      <c r="C41" s="99" t="s">
        <v>749</v>
      </c>
      <c r="D41" s="64" t="s">
        <v>16</v>
      </c>
      <c r="E41" s="65">
        <v>28.3</v>
      </c>
      <c r="F41" s="66">
        <v>860</v>
      </c>
      <c r="G41" s="66">
        <v>2030</v>
      </c>
      <c r="H41" s="65">
        <v>23.51</v>
      </c>
      <c r="I41" s="100">
        <v>0.25694444444444448</v>
      </c>
      <c r="J41" s="68"/>
      <c r="K41" s="62" t="s">
        <v>759</v>
      </c>
    </row>
    <row r="42" spans="1:12" x14ac:dyDescent="0.2">
      <c r="A42" s="62"/>
      <c r="B42" s="63">
        <v>320</v>
      </c>
      <c r="C42" s="99" t="s">
        <v>749</v>
      </c>
      <c r="D42" s="64" t="s">
        <v>16</v>
      </c>
      <c r="E42" s="65">
        <v>28.7</v>
      </c>
      <c r="F42" s="66">
        <v>2130</v>
      </c>
      <c r="G42" s="66">
        <v>1180</v>
      </c>
      <c r="H42" s="65">
        <v>28.47</v>
      </c>
      <c r="I42" s="100">
        <v>0.28472222222222221</v>
      </c>
      <c r="J42" s="68"/>
      <c r="K42" s="62" t="s">
        <v>760</v>
      </c>
    </row>
    <row r="43" spans="1:12" x14ac:dyDescent="0.2">
      <c r="A43" s="62"/>
      <c r="B43" s="63">
        <v>319</v>
      </c>
      <c r="C43" s="99" t="s">
        <v>749</v>
      </c>
      <c r="D43" s="64" t="s">
        <v>754</v>
      </c>
      <c r="E43" s="65">
        <v>27.3</v>
      </c>
      <c r="F43" s="66">
        <v>1110</v>
      </c>
      <c r="G43" s="66">
        <v>1110</v>
      </c>
      <c r="H43" s="65">
        <v>25.6</v>
      </c>
      <c r="I43" s="100">
        <v>0.18055555555555555</v>
      </c>
      <c r="J43" s="68"/>
      <c r="K43" s="62" t="s">
        <v>761</v>
      </c>
    </row>
    <row r="44" spans="1:12" x14ac:dyDescent="0.2">
      <c r="A44" s="62"/>
      <c r="B44" s="63">
        <v>318</v>
      </c>
      <c r="C44" s="99" t="s">
        <v>749</v>
      </c>
      <c r="D44" s="64" t="s">
        <v>16</v>
      </c>
      <c r="E44" s="65">
        <v>30.8</v>
      </c>
      <c r="F44" s="66">
        <v>2380</v>
      </c>
      <c r="G44" s="66">
        <v>1630</v>
      </c>
      <c r="H44" s="65">
        <v>30.73</v>
      </c>
      <c r="I44" s="100">
        <v>0.30208333333333331</v>
      </c>
      <c r="J44" s="68"/>
      <c r="K44" s="62" t="s">
        <v>762</v>
      </c>
    </row>
    <row r="45" spans="1:12" x14ac:dyDescent="0.2">
      <c r="A45" s="62"/>
      <c r="B45" s="63">
        <v>317</v>
      </c>
      <c r="C45" s="99" t="s">
        <v>763</v>
      </c>
      <c r="D45" s="64" t="s">
        <v>16</v>
      </c>
      <c r="E45" s="65">
        <v>31</v>
      </c>
      <c r="F45" s="66">
        <v>2080</v>
      </c>
      <c r="G45" s="66">
        <v>2230</v>
      </c>
      <c r="H45" s="65">
        <v>30.59</v>
      </c>
      <c r="I45" s="100">
        <v>0.34027777777777773</v>
      </c>
      <c r="J45" s="68"/>
      <c r="K45" s="62" t="s">
        <v>764</v>
      </c>
    </row>
    <row r="46" spans="1:12" x14ac:dyDescent="0.2">
      <c r="A46" s="62"/>
      <c r="B46" s="63">
        <v>316</v>
      </c>
      <c r="C46" s="99" t="s">
        <v>763</v>
      </c>
      <c r="D46" s="64" t="s">
        <v>16</v>
      </c>
      <c r="E46" s="65">
        <v>24.9</v>
      </c>
      <c r="F46" s="66">
        <v>2420</v>
      </c>
      <c r="G46" s="66">
        <v>2040</v>
      </c>
      <c r="H46" s="65">
        <v>23.29</v>
      </c>
      <c r="I46" s="100">
        <v>0.25</v>
      </c>
      <c r="J46" s="68"/>
      <c r="K46" s="62" t="s">
        <v>765</v>
      </c>
    </row>
    <row r="47" spans="1:12" x14ac:dyDescent="0.2">
      <c r="A47" s="62"/>
      <c r="B47" s="63">
        <v>315</v>
      </c>
      <c r="C47" s="99" t="s">
        <v>763</v>
      </c>
      <c r="D47" s="64" t="s">
        <v>16</v>
      </c>
      <c r="E47" s="65">
        <v>23</v>
      </c>
      <c r="F47" s="66">
        <v>1510</v>
      </c>
      <c r="G47" s="66">
        <v>1510</v>
      </c>
      <c r="H47" s="65">
        <v>21.63</v>
      </c>
      <c r="I47" s="100">
        <v>0.21180555555555555</v>
      </c>
      <c r="J47" s="68" t="s">
        <v>766</v>
      </c>
      <c r="K47" s="62" t="s">
        <v>767</v>
      </c>
    </row>
    <row r="48" spans="1:12" x14ac:dyDescent="0.2">
      <c r="A48" s="62"/>
      <c r="B48" s="63">
        <v>314</v>
      </c>
      <c r="C48" s="99" t="s">
        <v>763</v>
      </c>
      <c r="D48" s="64" t="s">
        <v>16</v>
      </c>
      <c r="E48" s="65">
        <v>30.8</v>
      </c>
      <c r="F48" s="66">
        <v>1680</v>
      </c>
      <c r="G48" s="66">
        <v>2540</v>
      </c>
      <c r="H48" s="65">
        <v>26.61</v>
      </c>
      <c r="I48" s="100">
        <v>0.3125</v>
      </c>
      <c r="J48" s="68" t="s">
        <v>190</v>
      </c>
      <c r="K48" s="62" t="s">
        <v>768</v>
      </c>
      <c r="L48" s="101"/>
    </row>
    <row r="49" spans="1:12" x14ac:dyDescent="0.2">
      <c r="A49" s="62"/>
      <c r="B49" s="63">
        <v>313</v>
      </c>
      <c r="C49" s="99" t="s">
        <v>763</v>
      </c>
      <c r="D49" s="64" t="s">
        <v>16</v>
      </c>
      <c r="E49" s="65">
        <v>29.9</v>
      </c>
      <c r="F49" s="66">
        <v>2910</v>
      </c>
      <c r="G49" s="66">
        <v>2060</v>
      </c>
      <c r="H49" s="65">
        <v>29.03</v>
      </c>
      <c r="I49" s="100">
        <v>0.3263888888888889</v>
      </c>
      <c r="J49" s="68" t="s">
        <v>190</v>
      </c>
      <c r="K49" s="62" t="s">
        <v>769</v>
      </c>
    </row>
    <row r="50" spans="1:12" x14ac:dyDescent="0.2">
      <c r="A50" s="62"/>
      <c r="B50" s="63">
        <v>312</v>
      </c>
      <c r="C50" s="99" t="s">
        <v>763</v>
      </c>
      <c r="D50" s="64" t="s">
        <v>16</v>
      </c>
      <c r="E50" s="65">
        <v>27.4</v>
      </c>
      <c r="F50" s="66">
        <v>2200</v>
      </c>
      <c r="G50" s="66">
        <v>2200</v>
      </c>
      <c r="H50" s="65">
        <v>25.6</v>
      </c>
      <c r="I50" s="100">
        <v>0.25</v>
      </c>
      <c r="J50" s="68"/>
      <c r="K50" s="62" t="s">
        <v>770</v>
      </c>
    </row>
    <row r="51" spans="1:12" x14ac:dyDescent="0.2">
      <c r="A51" s="62"/>
      <c r="B51" s="63">
        <v>311</v>
      </c>
      <c r="C51" s="99" t="s">
        <v>763</v>
      </c>
      <c r="D51" s="64" t="s">
        <v>16</v>
      </c>
      <c r="E51" s="65">
        <v>28.8</v>
      </c>
      <c r="F51" s="66">
        <v>1920</v>
      </c>
      <c r="G51" s="66">
        <v>1920</v>
      </c>
      <c r="H51" s="65">
        <v>26.7</v>
      </c>
      <c r="I51" s="100">
        <v>0.28472222222222221</v>
      </c>
      <c r="J51" s="68"/>
      <c r="K51" s="62" t="s">
        <v>771</v>
      </c>
    </row>
    <row r="52" spans="1:12" x14ac:dyDescent="0.2">
      <c r="A52" s="62"/>
      <c r="B52" s="63">
        <v>310</v>
      </c>
      <c r="C52" s="99" t="s">
        <v>763</v>
      </c>
      <c r="D52" s="64" t="s">
        <v>23</v>
      </c>
      <c r="E52" s="65">
        <v>34.4</v>
      </c>
      <c r="F52" s="66">
        <v>1990</v>
      </c>
      <c r="G52" s="66">
        <v>1990</v>
      </c>
      <c r="H52" s="65">
        <v>33.700000000000003</v>
      </c>
      <c r="I52" s="100">
        <v>0.34027777777777773</v>
      </c>
      <c r="J52" s="68" t="s">
        <v>454</v>
      </c>
      <c r="K52" s="62" t="s">
        <v>772</v>
      </c>
    </row>
    <row r="53" spans="1:12" x14ac:dyDescent="0.2">
      <c r="A53" s="62"/>
      <c r="B53" s="63">
        <v>309</v>
      </c>
      <c r="C53" s="99" t="s">
        <v>763</v>
      </c>
      <c r="D53" s="64" t="s">
        <v>23</v>
      </c>
      <c r="E53" s="65">
        <v>24.3</v>
      </c>
      <c r="F53" s="66">
        <v>1030</v>
      </c>
      <c r="G53" s="66">
        <v>1520</v>
      </c>
      <c r="H53" s="65">
        <v>23.62</v>
      </c>
      <c r="I53" s="100">
        <v>0.21875</v>
      </c>
      <c r="J53" s="68" t="s">
        <v>743</v>
      </c>
      <c r="K53" s="62" t="s">
        <v>773</v>
      </c>
    </row>
    <row r="54" spans="1:12" x14ac:dyDescent="0.2">
      <c r="A54" s="62"/>
      <c r="B54" s="63">
        <v>308</v>
      </c>
      <c r="C54" s="99" t="s">
        <v>763</v>
      </c>
      <c r="D54" s="64" t="s">
        <v>12</v>
      </c>
      <c r="E54" s="65">
        <v>28.5</v>
      </c>
      <c r="F54" s="66">
        <v>1040</v>
      </c>
      <c r="G54" s="66">
        <v>1010</v>
      </c>
      <c r="H54" s="65">
        <v>27.84</v>
      </c>
      <c r="I54" s="100">
        <v>0.20486111111111113</v>
      </c>
      <c r="J54" s="68"/>
      <c r="K54" s="62" t="s">
        <v>774</v>
      </c>
      <c r="L54" s="101"/>
    </row>
    <row r="55" spans="1:12" x14ac:dyDescent="0.2">
      <c r="A55" s="62"/>
      <c r="B55" s="63">
        <v>307</v>
      </c>
      <c r="C55" s="99" t="s">
        <v>775</v>
      </c>
      <c r="D55" s="64" t="s">
        <v>12</v>
      </c>
      <c r="E55" s="65">
        <v>29.9</v>
      </c>
      <c r="F55" s="66">
        <v>650</v>
      </c>
      <c r="G55" s="66">
        <v>813</v>
      </c>
      <c r="H55" s="65">
        <v>29.35</v>
      </c>
      <c r="I55" s="100">
        <v>0.22222222222222221</v>
      </c>
      <c r="J55" s="68"/>
      <c r="K55" s="62" t="s">
        <v>517</v>
      </c>
    </row>
    <row r="56" spans="1:12" x14ac:dyDescent="0.2">
      <c r="A56" s="62"/>
      <c r="B56" s="63">
        <v>306</v>
      </c>
      <c r="C56" s="99" t="s">
        <v>775</v>
      </c>
      <c r="D56" s="64" t="s">
        <v>12</v>
      </c>
      <c r="E56" s="65">
        <v>25.5</v>
      </c>
      <c r="F56" s="66">
        <v>550</v>
      </c>
      <c r="G56" s="66">
        <v>550</v>
      </c>
      <c r="H56" s="65">
        <v>24.76</v>
      </c>
      <c r="I56" s="100">
        <v>0.18402777777777779</v>
      </c>
      <c r="J56" s="68"/>
      <c r="K56" s="62" t="s">
        <v>776</v>
      </c>
    </row>
    <row r="57" spans="1:12" x14ac:dyDescent="0.2">
      <c r="A57" s="62"/>
      <c r="B57" s="63">
        <v>305</v>
      </c>
      <c r="C57" s="99" t="s">
        <v>775</v>
      </c>
      <c r="D57" s="64" t="s">
        <v>777</v>
      </c>
      <c r="E57" s="65">
        <v>27.15</v>
      </c>
      <c r="F57" s="66">
        <v>1580</v>
      </c>
      <c r="G57" s="66">
        <v>1930</v>
      </c>
      <c r="H57" s="65">
        <v>25.96</v>
      </c>
      <c r="I57" s="100">
        <v>0.26041666666666669</v>
      </c>
      <c r="J57" s="68"/>
      <c r="K57" s="62" t="s">
        <v>517</v>
      </c>
    </row>
    <row r="58" spans="1:12" x14ac:dyDescent="0.2">
      <c r="A58" s="62"/>
      <c r="B58" s="63">
        <v>304</v>
      </c>
      <c r="C58" s="99" t="s">
        <v>775</v>
      </c>
      <c r="D58" s="64" t="s">
        <v>777</v>
      </c>
      <c r="E58" s="65">
        <v>30.1</v>
      </c>
      <c r="F58" s="66">
        <v>2520</v>
      </c>
      <c r="G58" s="66">
        <v>2350</v>
      </c>
      <c r="H58" s="65">
        <v>29.96</v>
      </c>
      <c r="I58" s="100">
        <v>0.31944444444444448</v>
      </c>
      <c r="J58" s="68"/>
      <c r="K58" s="62" t="s">
        <v>778</v>
      </c>
    </row>
    <row r="59" spans="1:12" x14ac:dyDescent="0.2">
      <c r="A59" s="62"/>
      <c r="B59" s="63">
        <v>303</v>
      </c>
      <c r="C59" s="99" t="s">
        <v>775</v>
      </c>
      <c r="D59" s="64" t="s">
        <v>12</v>
      </c>
      <c r="E59" s="65">
        <v>25.3</v>
      </c>
      <c r="F59" s="66">
        <v>520</v>
      </c>
      <c r="G59" s="66">
        <v>520</v>
      </c>
      <c r="H59" s="65">
        <v>24.8</v>
      </c>
      <c r="I59" s="100">
        <v>0.18055555555555555</v>
      </c>
      <c r="J59" s="68"/>
      <c r="K59" s="62" t="s">
        <v>779</v>
      </c>
    </row>
    <row r="60" spans="1:12" x14ac:dyDescent="0.2">
      <c r="A60" s="62"/>
      <c r="B60" s="63">
        <v>302</v>
      </c>
      <c r="C60" s="99" t="s">
        <v>775</v>
      </c>
      <c r="D60" s="64" t="s">
        <v>754</v>
      </c>
      <c r="E60" s="65">
        <v>29.6</v>
      </c>
      <c r="F60" s="66">
        <v>1380</v>
      </c>
      <c r="G60" s="66">
        <v>1130</v>
      </c>
      <c r="H60" s="65">
        <v>28.11</v>
      </c>
      <c r="I60" s="100">
        <v>0.24305555555555555</v>
      </c>
      <c r="J60" s="68"/>
      <c r="K60" s="62" t="s">
        <v>780</v>
      </c>
    </row>
    <row r="61" spans="1:12" x14ac:dyDescent="0.2">
      <c r="A61" s="62"/>
      <c r="B61" s="63">
        <v>301</v>
      </c>
      <c r="C61" s="99" t="s">
        <v>775</v>
      </c>
      <c r="D61" s="64" t="s">
        <v>16</v>
      </c>
      <c r="E61" s="65">
        <v>30.2</v>
      </c>
      <c r="F61" s="66">
        <v>1320</v>
      </c>
      <c r="G61" s="66">
        <v>2190</v>
      </c>
      <c r="H61" s="65">
        <v>28.63</v>
      </c>
      <c r="I61" s="100">
        <v>0.2638888888888889</v>
      </c>
      <c r="J61" s="68"/>
      <c r="K61" s="62" t="s">
        <v>781</v>
      </c>
    </row>
    <row r="62" spans="1:12" x14ac:dyDescent="0.2">
      <c r="A62" s="62"/>
      <c r="B62" s="63">
        <v>300</v>
      </c>
      <c r="C62" s="99" t="s">
        <v>775</v>
      </c>
      <c r="D62" s="64" t="s">
        <v>16</v>
      </c>
      <c r="E62" s="65">
        <v>24.3</v>
      </c>
      <c r="F62" s="66">
        <v>2500</v>
      </c>
      <c r="G62" s="66">
        <v>1500</v>
      </c>
      <c r="H62" s="65">
        <v>23.93</v>
      </c>
      <c r="I62" s="100">
        <v>0.2673611111111111</v>
      </c>
      <c r="J62" s="68"/>
      <c r="K62" s="62" t="s">
        <v>782</v>
      </c>
    </row>
    <row r="63" spans="1:12" x14ac:dyDescent="0.2">
      <c r="A63" s="62"/>
      <c r="B63" s="63">
        <v>299</v>
      </c>
      <c r="C63" s="99" t="s">
        <v>775</v>
      </c>
      <c r="D63" s="64" t="s">
        <v>754</v>
      </c>
      <c r="E63" s="65">
        <v>24.4</v>
      </c>
      <c r="F63" s="66">
        <v>920</v>
      </c>
      <c r="G63" s="66">
        <v>920</v>
      </c>
      <c r="H63" s="65">
        <v>22.35</v>
      </c>
      <c r="I63" s="100">
        <v>0.18402777777777779</v>
      </c>
      <c r="J63" s="68"/>
      <c r="K63" s="62" t="s">
        <v>783</v>
      </c>
    </row>
    <row r="64" spans="1:12" x14ac:dyDescent="0.2">
      <c r="A64" s="62"/>
      <c r="B64" s="63">
        <v>298</v>
      </c>
      <c r="C64" s="99" t="s">
        <v>775</v>
      </c>
      <c r="D64" s="64" t="s">
        <v>16</v>
      </c>
      <c r="E64" s="65">
        <v>28.1</v>
      </c>
      <c r="F64" s="66">
        <v>1690</v>
      </c>
      <c r="G64" s="66">
        <v>2460</v>
      </c>
      <c r="H64" s="65">
        <v>26.53</v>
      </c>
      <c r="I64" s="100">
        <v>0.27083333333333331</v>
      </c>
      <c r="J64" s="68"/>
      <c r="K64" s="62" t="s">
        <v>784</v>
      </c>
    </row>
    <row r="65" spans="1:11" x14ac:dyDescent="0.2">
      <c r="A65" s="62"/>
      <c r="B65" s="63">
        <v>297</v>
      </c>
      <c r="C65" s="99" t="s">
        <v>775</v>
      </c>
      <c r="D65" s="64" t="s">
        <v>12</v>
      </c>
      <c r="E65" s="65">
        <v>20.5</v>
      </c>
      <c r="F65" s="66">
        <v>510</v>
      </c>
      <c r="G65" s="66">
        <v>510</v>
      </c>
      <c r="H65" s="65">
        <v>20</v>
      </c>
      <c r="I65" s="100">
        <v>0.14583333333333334</v>
      </c>
      <c r="J65" s="68"/>
      <c r="K65" s="62" t="s">
        <v>785</v>
      </c>
    </row>
    <row r="66" spans="1:11" x14ac:dyDescent="0.2">
      <c r="A66" s="62"/>
      <c r="B66" s="63">
        <v>296</v>
      </c>
      <c r="C66" s="99" t="s">
        <v>775</v>
      </c>
      <c r="D66" s="64" t="s">
        <v>671</v>
      </c>
      <c r="E66" s="65">
        <v>31</v>
      </c>
      <c r="F66" s="66">
        <v>730</v>
      </c>
      <c r="G66" s="66">
        <v>730</v>
      </c>
      <c r="H66" s="65">
        <v>30.5</v>
      </c>
      <c r="I66" s="100">
        <v>0.18055555555555555</v>
      </c>
      <c r="J66" s="68"/>
      <c r="K66" s="62" t="s">
        <v>786</v>
      </c>
    </row>
    <row r="67" spans="1:11" x14ac:dyDescent="0.2">
      <c r="A67" s="62"/>
      <c r="B67" s="63">
        <v>295</v>
      </c>
      <c r="C67" s="99" t="s">
        <v>787</v>
      </c>
      <c r="D67" s="64" t="s">
        <v>12</v>
      </c>
      <c r="E67" s="65">
        <v>28.9</v>
      </c>
      <c r="F67" s="66">
        <v>1110</v>
      </c>
      <c r="G67" s="66">
        <v>940</v>
      </c>
      <c r="H67" s="65">
        <v>27.01</v>
      </c>
      <c r="I67" s="100">
        <v>0.21527777777777779</v>
      </c>
      <c r="J67" s="68"/>
      <c r="K67" s="62" t="s">
        <v>517</v>
      </c>
    </row>
    <row r="68" spans="1:11" x14ac:dyDescent="0.2">
      <c r="A68" s="62"/>
      <c r="B68" s="63">
        <v>294</v>
      </c>
      <c r="C68" s="99" t="s">
        <v>787</v>
      </c>
      <c r="D68" s="64" t="s">
        <v>16</v>
      </c>
      <c r="E68" s="65">
        <v>32</v>
      </c>
      <c r="F68" s="66">
        <v>2240</v>
      </c>
      <c r="G68" s="66">
        <v>2240</v>
      </c>
      <c r="H68" s="65">
        <v>30.4</v>
      </c>
      <c r="I68" s="100">
        <v>0.3263888888888889</v>
      </c>
      <c r="J68" s="68"/>
      <c r="K68" s="62" t="s">
        <v>788</v>
      </c>
    </row>
    <row r="69" spans="1:11" x14ac:dyDescent="0.2">
      <c r="A69" s="62"/>
      <c r="B69" s="63">
        <v>293</v>
      </c>
      <c r="C69" s="99" t="s">
        <v>787</v>
      </c>
      <c r="D69" s="64" t="s">
        <v>16</v>
      </c>
      <c r="E69" s="65">
        <v>26.8</v>
      </c>
      <c r="F69" s="66">
        <v>1720</v>
      </c>
      <c r="G69" s="66">
        <v>1720</v>
      </c>
      <c r="H69" s="65">
        <v>26.44</v>
      </c>
      <c r="I69" s="100">
        <v>0.24305555555555555</v>
      </c>
      <c r="J69" s="68"/>
      <c r="K69" s="62" t="s">
        <v>517</v>
      </c>
    </row>
    <row r="70" spans="1:11" x14ac:dyDescent="0.2">
      <c r="A70" s="62"/>
      <c r="B70" s="63">
        <v>292</v>
      </c>
      <c r="C70" s="99" t="s">
        <v>787</v>
      </c>
      <c r="D70" s="64" t="s">
        <v>16</v>
      </c>
      <c r="E70" s="65">
        <v>27.4</v>
      </c>
      <c r="F70" s="66">
        <v>1910</v>
      </c>
      <c r="G70" s="66">
        <v>1910</v>
      </c>
      <c r="H70" s="65">
        <v>26.25</v>
      </c>
      <c r="I70" s="100">
        <v>0.22916666666666666</v>
      </c>
      <c r="J70" s="68"/>
      <c r="K70" s="62" t="s">
        <v>789</v>
      </c>
    </row>
    <row r="71" spans="1:11" x14ac:dyDescent="0.2">
      <c r="A71" s="62"/>
      <c r="B71" s="63">
        <v>291</v>
      </c>
      <c r="C71" s="99" t="s">
        <v>787</v>
      </c>
      <c r="D71" s="64" t="s">
        <v>16</v>
      </c>
      <c r="E71" s="65">
        <v>32.4</v>
      </c>
      <c r="F71" s="66">
        <v>1460</v>
      </c>
      <c r="G71" s="66">
        <v>1460</v>
      </c>
      <c r="H71" s="65">
        <v>28.71</v>
      </c>
      <c r="I71" s="100">
        <v>0.22569444444444445</v>
      </c>
      <c r="J71" s="68"/>
      <c r="K71" s="62" t="s">
        <v>517</v>
      </c>
    </row>
    <row r="72" spans="1:11" x14ac:dyDescent="0.2">
      <c r="A72" s="62"/>
      <c r="B72" s="63">
        <v>290</v>
      </c>
      <c r="C72" s="99" t="s">
        <v>787</v>
      </c>
      <c r="D72" s="64" t="s">
        <v>671</v>
      </c>
      <c r="E72" s="65">
        <v>22.4</v>
      </c>
      <c r="F72" s="66">
        <v>630</v>
      </c>
      <c r="G72" s="66">
        <v>630</v>
      </c>
      <c r="H72" s="65">
        <v>20.48</v>
      </c>
      <c r="I72" s="100">
        <v>0.14583333333333334</v>
      </c>
      <c r="J72" s="68"/>
      <c r="K72" s="62" t="s">
        <v>790</v>
      </c>
    </row>
    <row r="73" spans="1:11" x14ac:dyDescent="0.2">
      <c r="A73" s="62"/>
      <c r="B73" s="63">
        <v>289</v>
      </c>
      <c r="C73" s="99" t="s">
        <v>787</v>
      </c>
      <c r="D73" s="64" t="s">
        <v>664</v>
      </c>
      <c r="E73" s="65">
        <v>24</v>
      </c>
      <c r="F73" s="66">
        <v>450</v>
      </c>
      <c r="G73" s="66">
        <v>450</v>
      </c>
      <c r="H73" s="65">
        <v>23.15</v>
      </c>
      <c r="I73" s="100">
        <v>0.15277777777777776</v>
      </c>
      <c r="J73" s="68"/>
      <c r="K73" s="62" t="s">
        <v>791</v>
      </c>
    </row>
    <row r="74" spans="1:11" x14ac:dyDescent="0.2">
      <c r="A74" s="62"/>
      <c r="B74" s="63">
        <v>288</v>
      </c>
      <c r="C74" s="99" t="s">
        <v>787</v>
      </c>
      <c r="D74" s="64" t="s">
        <v>19</v>
      </c>
      <c r="E74" s="65">
        <v>28.1</v>
      </c>
      <c r="F74" s="66">
        <v>1280</v>
      </c>
      <c r="G74" s="66">
        <v>1210</v>
      </c>
      <c r="H74" s="65">
        <v>28.03</v>
      </c>
      <c r="I74" s="100">
        <v>0.20833333333333334</v>
      </c>
      <c r="J74" s="68"/>
      <c r="K74" s="62" t="s">
        <v>792</v>
      </c>
    </row>
    <row r="75" spans="1:11" x14ac:dyDescent="0.2">
      <c r="A75" s="62"/>
      <c r="B75" s="63">
        <v>287</v>
      </c>
      <c r="C75" s="99" t="s">
        <v>787</v>
      </c>
      <c r="D75" s="64" t="s">
        <v>16</v>
      </c>
      <c r="E75" s="65">
        <v>32.700000000000003</v>
      </c>
      <c r="F75" s="66">
        <v>1860</v>
      </c>
      <c r="G75" s="66">
        <v>1860</v>
      </c>
      <c r="H75" s="65">
        <v>30.33</v>
      </c>
      <c r="I75" s="100">
        <v>0.27083333333333331</v>
      </c>
      <c r="J75" s="68"/>
      <c r="K75" s="62" t="s">
        <v>517</v>
      </c>
    </row>
    <row r="76" spans="1:11" x14ac:dyDescent="0.2">
      <c r="A76" s="62"/>
      <c r="B76" s="63">
        <v>286</v>
      </c>
      <c r="C76" s="99" t="s">
        <v>793</v>
      </c>
      <c r="D76" s="64" t="s">
        <v>16</v>
      </c>
      <c r="E76" s="65">
        <v>23.5</v>
      </c>
      <c r="F76" s="66">
        <v>1630</v>
      </c>
      <c r="G76" s="66">
        <v>1630</v>
      </c>
      <c r="H76" s="65">
        <v>22.06</v>
      </c>
      <c r="I76" s="100">
        <v>0.20138888888888887</v>
      </c>
      <c r="J76" s="68"/>
      <c r="K76" s="62" t="s">
        <v>517</v>
      </c>
    </row>
    <row r="77" spans="1:11" x14ac:dyDescent="0.2">
      <c r="A77" s="62"/>
      <c r="B77" s="63">
        <v>285</v>
      </c>
      <c r="C77" s="99" t="s">
        <v>793</v>
      </c>
      <c r="D77" s="64" t="s">
        <v>16</v>
      </c>
      <c r="E77" s="65">
        <v>34.1</v>
      </c>
      <c r="F77" s="66">
        <v>2410</v>
      </c>
      <c r="G77" s="66">
        <v>2410</v>
      </c>
      <c r="H77" s="65">
        <v>33.520000000000003</v>
      </c>
      <c r="I77" s="100">
        <v>0.33333333333333331</v>
      </c>
      <c r="J77" s="68" t="s">
        <v>162</v>
      </c>
      <c r="K77" s="62" t="s">
        <v>794</v>
      </c>
    </row>
    <row r="78" spans="1:11" x14ac:dyDescent="0.2">
      <c r="A78" s="62"/>
      <c r="B78" s="63">
        <v>284</v>
      </c>
      <c r="C78" s="99" t="s">
        <v>793</v>
      </c>
      <c r="D78" s="64" t="s">
        <v>16</v>
      </c>
      <c r="E78" s="65">
        <v>28.7</v>
      </c>
      <c r="F78" s="66">
        <v>1510</v>
      </c>
      <c r="G78" s="66">
        <v>1510</v>
      </c>
      <c r="H78" s="65">
        <v>28.04</v>
      </c>
      <c r="I78" s="100">
        <v>0.21875</v>
      </c>
      <c r="J78" s="68"/>
      <c r="K78" s="62" t="s">
        <v>795</v>
      </c>
    </row>
    <row r="79" spans="1:11" x14ac:dyDescent="0.2">
      <c r="A79" s="62"/>
      <c r="B79" s="63">
        <v>283</v>
      </c>
      <c r="C79" s="99" t="s">
        <v>793</v>
      </c>
      <c r="D79" s="64" t="s">
        <v>12</v>
      </c>
      <c r="E79" s="65">
        <v>26.6</v>
      </c>
      <c r="F79" s="66">
        <v>900</v>
      </c>
      <c r="G79" s="66">
        <v>900</v>
      </c>
      <c r="H79" s="65">
        <v>24.86</v>
      </c>
      <c r="I79" s="100">
        <v>0.1875</v>
      </c>
      <c r="J79" s="68"/>
      <c r="K79" s="62" t="s">
        <v>517</v>
      </c>
    </row>
    <row r="80" spans="1:11" x14ac:dyDescent="0.2">
      <c r="A80" s="62"/>
      <c r="B80" s="63">
        <v>282</v>
      </c>
      <c r="C80" s="99" t="s">
        <v>793</v>
      </c>
      <c r="D80" s="64" t="s">
        <v>16</v>
      </c>
      <c r="E80" s="65">
        <v>26.4</v>
      </c>
      <c r="F80" s="66">
        <v>1680</v>
      </c>
      <c r="G80" s="66">
        <v>1680</v>
      </c>
      <c r="H80" s="65">
        <v>26.3</v>
      </c>
      <c r="I80" s="100">
        <v>0.24652777777777779</v>
      </c>
      <c r="J80" s="68"/>
      <c r="K80" s="62" t="s">
        <v>517</v>
      </c>
    </row>
    <row r="81" spans="1:11" x14ac:dyDescent="0.2">
      <c r="A81" s="62"/>
      <c r="B81" s="63">
        <v>281</v>
      </c>
      <c r="C81" s="99" t="s">
        <v>793</v>
      </c>
      <c r="D81" s="64" t="s">
        <v>16</v>
      </c>
      <c r="E81" s="65">
        <v>29.5</v>
      </c>
      <c r="F81" s="66">
        <v>1980</v>
      </c>
      <c r="G81" s="66">
        <v>1980</v>
      </c>
      <c r="H81" s="65">
        <v>27.52</v>
      </c>
      <c r="I81" s="100">
        <v>0.25694444444444448</v>
      </c>
      <c r="J81" s="68"/>
      <c r="K81" s="62" t="s">
        <v>796</v>
      </c>
    </row>
    <row r="82" spans="1:11" x14ac:dyDescent="0.2">
      <c r="A82" s="62"/>
      <c r="B82" s="63">
        <v>280</v>
      </c>
      <c r="C82" s="99" t="s">
        <v>793</v>
      </c>
      <c r="D82" s="64" t="s">
        <v>12</v>
      </c>
      <c r="E82" s="65">
        <v>26.1</v>
      </c>
      <c r="F82" s="66">
        <v>400</v>
      </c>
      <c r="G82" s="66">
        <v>710</v>
      </c>
      <c r="H82" s="65">
        <v>24.72</v>
      </c>
      <c r="I82" s="100">
        <v>0.18333333333333335</v>
      </c>
      <c r="J82" s="68" t="s">
        <v>689</v>
      </c>
      <c r="K82" s="62" t="s">
        <v>797</v>
      </c>
    </row>
    <row r="83" spans="1:11" x14ac:dyDescent="0.2">
      <c r="A83" s="62"/>
      <c r="B83" s="63">
        <v>279</v>
      </c>
      <c r="C83" s="99" t="s">
        <v>793</v>
      </c>
      <c r="D83" s="64" t="s">
        <v>733</v>
      </c>
      <c r="E83" s="65">
        <v>28.9</v>
      </c>
      <c r="F83" s="66">
        <v>1680</v>
      </c>
      <c r="G83" s="66">
        <v>1370</v>
      </c>
      <c r="H83" s="65">
        <v>26.96</v>
      </c>
      <c r="I83" s="100">
        <v>0.23958333333333334</v>
      </c>
      <c r="J83" s="68"/>
      <c r="K83" s="62" t="s">
        <v>517</v>
      </c>
    </row>
    <row r="84" spans="1:11" x14ac:dyDescent="0.2">
      <c r="A84" s="62"/>
      <c r="B84" s="63">
        <v>278</v>
      </c>
      <c r="C84" s="99" t="s">
        <v>793</v>
      </c>
      <c r="D84" s="64" t="s">
        <v>23</v>
      </c>
      <c r="E84" s="65">
        <v>27.2</v>
      </c>
      <c r="F84" s="66">
        <v>1930</v>
      </c>
      <c r="G84" s="66">
        <v>880</v>
      </c>
      <c r="H84" s="65">
        <v>26.02</v>
      </c>
      <c r="I84" s="100">
        <v>0.21527777777777779</v>
      </c>
      <c r="J84" s="68"/>
      <c r="K84" s="62" t="s">
        <v>798</v>
      </c>
    </row>
    <row r="85" spans="1:11" x14ac:dyDescent="0.2">
      <c r="A85" s="62"/>
      <c r="B85" s="63">
        <v>277</v>
      </c>
      <c r="C85" s="99" t="s">
        <v>793</v>
      </c>
      <c r="D85" s="64" t="s">
        <v>23</v>
      </c>
      <c r="E85" s="65">
        <v>25.7</v>
      </c>
      <c r="F85" s="66">
        <v>990</v>
      </c>
      <c r="G85" s="66">
        <v>1440</v>
      </c>
      <c r="H85" s="65">
        <v>24.48</v>
      </c>
      <c r="I85" s="100">
        <v>0.27083333333333331</v>
      </c>
      <c r="J85" s="68"/>
      <c r="K85" s="62" t="s">
        <v>799</v>
      </c>
    </row>
    <row r="86" spans="1:11" x14ac:dyDescent="0.2">
      <c r="A86" s="62"/>
      <c r="B86" s="63">
        <v>276</v>
      </c>
      <c r="C86" s="99" t="s">
        <v>793</v>
      </c>
      <c r="D86" s="64" t="s">
        <v>12</v>
      </c>
      <c r="E86" s="65">
        <v>25.6</v>
      </c>
      <c r="F86" s="66">
        <v>580</v>
      </c>
      <c r="G86" s="66">
        <v>550</v>
      </c>
      <c r="H86" s="65">
        <v>24.63</v>
      </c>
      <c r="I86" s="100">
        <v>0.16180555555555556</v>
      </c>
      <c r="J86" s="68"/>
      <c r="K86" s="62" t="s">
        <v>517</v>
      </c>
    </row>
    <row r="87" spans="1:11" x14ac:dyDescent="0.2">
      <c r="A87" s="62"/>
      <c r="B87" s="63">
        <v>275</v>
      </c>
      <c r="C87" s="99" t="s">
        <v>800</v>
      </c>
      <c r="D87" s="64" t="s">
        <v>12</v>
      </c>
      <c r="E87" s="65">
        <v>30.6</v>
      </c>
      <c r="F87" s="66">
        <v>760</v>
      </c>
      <c r="G87" s="66">
        <v>880</v>
      </c>
      <c r="H87" s="65">
        <v>30</v>
      </c>
      <c r="I87" s="100">
        <v>0.21180555555555555</v>
      </c>
      <c r="J87" s="68"/>
      <c r="K87" s="62" t="s">
        <v>517</v>
      </c>
    </row>
    <row r="88" spans="1:11" x14ac:dyDescent="0.2">
      <c r="A88" s="62"/>
      <c r="B88" s="63">
        <v>274</v>
      </c>
      <c r="C88" s="99" t="s">
        <v>800</v>
      </c>
      <c r="D88" s="64" t="s">
        <v>754</v>
      </c>
      <c r="E88" s="65">
        <v>27.9</v>
      </c>
      <c r="F88" s="66">
        <v>1020</v>
      </c>
      <c r="G88" s="66">
        <v>1020</v>
      </c>
      <c r="H88" s="65">
        <v>27.2</v>
      </c>
      <c r="I88" s="100">
        <v>0.19791666666666666</v>
      </c>
      <c r="J88" s="68"/>
      <c r="K88" s="62" t="s">
        <v>801</v>
      </c>
    </row>
    <row r="89" spans="1:11" x14ac:dyDescent="0.2">
      <c r="A89" s="62"/>
      <c r="B89" s="63">
        <v>273</v>
      </c>
      <c r="C89" s="99" t="s">
        <v>800</v>
      </c>
      <c r="D89" s="64" t="s">
        <v>12</v>
      </c>
      <c r="E89" s="65">
        <v>23.9</v>
      </c>
      <c r="F89" s="66">
        <v>1010</v>
      </c>
      <c r="G89" s="66">
        <v>1010</v>
      </c>
      <c r="H89" s="65">
        <v>22.87</v>
      </c>
      <c r="I89" s="100">
        <v>0.15972222222222224</v>
      </c>
      <c r="J89" s="68"/>
      <c r="K89" s="62" t="s">
        <v>517</v>
      </c>
    </row>
    <row r="90" spans="1:11" x14ac:dyDescent="0.2">
      <c r="A90" s="62"/>
      <c r="B90" s="63">
        <v>272</v>
      </c>
      <c r="C90" s="99" t="s">
        <v>800</v>
      </c>
      <c r="D90" s="64" t="s">
        <v>23</v>
      </c>
      <c r="E90" s="65">
        <v>28.1</v>
      </c>
      <c r="F90" s="66">
        <v>1130</v>
      </c>
      <c r="G90" s="66">
        <v>1130</v>
      </c>
      <c r="H90" s="65">
        <v>26.3</v>
      </c>
      <c r="I90" s="100">
        <v>0.18055555555555555</v>
      </c>
      <c r="J90" s="68" t="s">
        <v>454</v>
      </c>
      <c r="K90" s="62" t="s">
        <v>802</v>
      </c>
    </row>
    <row r="91" spans="1:11" x14ac:dyDescent="0.2">
      <c r="A91" s="62"/>
      <c r="B91" s="63">
        <v>271</v>
      </c>
      <c r="C91" s="99" t="s">
        <v>800</v>
      </c>
      <c r="D91" s="64" t="s">
        <v>12</v>
      </c>
      <c r="E91" s="65">
        <v>26.9</v>
      </c>
      <c r="F91" s="66">
        <v>1010</v>
      </c>
      <c r="G91" s="66">
        <v>1010</v>
      </c>
      <c r="H91" s="65">
        <v>25.7</v>
      </c>
      <c r="I91" s="100">
        <v>0.21875</v>
      </c>
      <c r="J91" s="68" t="s">
        <v>654</v>
      </c>
      <c r="K91" s="62" t="s">
        <v>803</v>
      </c>
    </row>
    <row r="92" spans="1:11" x14ac:dyDescent="0.2">
      <c r="A92" s="62"/>
      <c r="B92" s="63">
        <v>270</v>
      </c>
      <c r="C92" s="99" t="s">
        <v>800</v>
      </c>
      <c r="D92" s="64" t="s">
        <v>12</v>
      </c>
      <c r="E92" s="65">
        <v>33.700000000000003</v>
      </c>
      <c r="F92" s="66">
        <v>1430</v>
      </c>
      <c r="G92" s="66">
        <v>1090</v>
      </c>
      <c r="H92" s="65">
        <v>32.119999999999997</v>
      </c>
      <c r="I92" s="100">
        <v>0.22916666666666666</v>
      </c>
      <c r="J92" s="68"/>
      <c r="K92" s="62" t="s">
        <v>804</v>
      </c>
    </row>
    <row r="93" spans="1:11" x14ac:dyDescent="0.2">
      <c r="A93" s="62"/>
      <c r="B93" s="63">
        <v>269</v>
      </c>
      <c r="C93" s="99" t="s">
        <v>805</v>
      </c>
      <c r="D93" s="64" t="s">
        <v>733</v>
      </c>
      <c r="E93" s="65">
        <v>28.5</v>
      </c>
      <c r="F93" s="66">
        <v>1090</v>
      </c>
      <c r="G93" s="66">
        <v>1090</v>
      </c>
      <c r="H93" s="65">
        <v>26.74</v>
      </c>
      <c r="I93" s="100">
        <v>0.21527777777777779</v>
      </c>
      <c r="J93" s="68" t="s">
        <v>806</v>
      </c>
      <c r="K93" s="62" t="s">
        <v>807</v>
      </c>
    </row>
    <row r="94" spans="1:11" x14ac:dyDescent="0.2">
      <c r="A94" s="62"/>
      <c r="B94" s="63">
        <v>268</v>
      </c>
      <c r="C94" s="99" t="s">
        <v>805</v>
      </c>
      <c r="D94" s="64" t="s">
        <v>16</v>
      </c>
      <c r="E94" s="65">
        <v>25.4</v>
      </c>
      <c r="F94" s="66">
        <v>1670</v>
      </c>
      <c r="G94" s="66">
        <v>1670</v>
      </c>
      <c r="H94" s="65">
        <v>24.34</v>
      </c>
      <c r="I94" s="100">
        <v>0.22569444444444445</v>
      </c>
      <c r="J94" s="68" t="s">
        <v>190</v>
      </c>
      <c r="K94" s="62" t="s">
        <v>808</v>
      </c>
    </row>
    <row r="95" spans="1:11" x14ac:dyDescent="0.2">
      <c r="A95" s="62"/>
      <c r="B95" s="63">
        <v>267</v>
      </c>
      <c r="C95" s="99" t="s">
        <v>805</v>
      </c>
      <c r="D95" s="64" t="s">
        <v>16</v>
      </c>
      <c r="E95" s="65">
        <v>25</v>
      </c>
      <c r="F95" s="66">
        <v>1090</v>
      </c>
      <c r="G95" s="66">
        <v>1090</v>
      </c>
      <c r="H95" s="65">
        <v>24.55</v>
      </c>
      <c r="I95" s="100">
        <v>0.22569444444444445</v>
      </c>
      <c r="J95" s="68"/>
      <c r="K95" s="62" t="s">
        <v>809</v>
      </c>
    </row>
    <row r="96" spans="1:11" x14ac:dyDescent="0.2">
      <c r="A96" s="62"/>
      <c r="B96" s="63">
        <v>266</v>
      </c>
      <c r="C96" s="99" t="s">
        <v>805</v>
      </c>
      <c r="D96" s="64" t="s">
        <v>12</v>
      </c>
      <c r="E96" s="65">
        <v>34.200000000000003</v>
      </c>
      <c r="F96" s="66">
        <v>1400</v>
      </c>
      <c r="G96" s="66">
        <v>1400</v>
      </c>
      <c r="H96" s="65">
        <v>33.020000000000003</v>
      </c>
      <c r="I96" s="100">
        <v>0.26041666666666669</v>
      </c>
      <c r="J96" s="68"/>
      <c r="K96" s="62" t="s">
        <v>810</v>
      </c>
    </row>
    <row r="97" spans="1:11" x14ac:dyDescent="0.2">
      <c r="A97" s="62"/>
      <c r="B97" s="63">
        <v>265</v>
      </c>
      <c r="C97" s="99" t="s">
        <v>805</v>
      </c>
      <c r="D97" s="64" t="s">
        <v>16</v>
      </c>
      <c r="E97" s="65">
        <v>25.5</v>
      </c>
      <c r="F97" s="66">
        <v>1320</v>
      </c>
      <c r="G97" s="66">
        <v>1320</v>
      </c>
      <c r="H97" s="65">
        <v>21.58</v>
      </c>
      <c r="I97" s="100">
        <v>0.22222222222222221</v>
      </c>
      <c r="J97" s="68"/>
      <c r="K97" s="62" t="s">
        <v>517</v>
      </c>
    </row>
    <row r="98" spans="1:11" x14ac:dyDescent="0.2">
      <c r="A98" s="62"/>
      <c r="B98" s="63">
        <v>264</v>
      </c>
      <c r="C98" s="99" t="s">
        <v>805</v>
      </c>
      <c r="D98" s="64" t="s">
        <v>16</v>
      </c>
      <c r="E98" s="65">
        <v>28.3</v>
      </c>
      <c r="F98" s="66">
        <v>2270</v>
      </c>
      <c r="G98" s="66">
        <v>2270</v>
      </c>
      <c r="H98" s="65">
        <v>25.34</v>
      </c>
      <c r="I98" s="100">
        <v>0.24305555555555555</v>
      </c>
      <c r="J98" s="68" t="s">
        <v>811</v>
      </c>
      <c r="K98" s="62" t="s">
        <v>812</v>
      </c>
    </row>
    <row r="99" spans="1:11" x14ac:dyDescent="0.2">
      <c r="A99" s="62"/>
      <c r="B99" s="63">
        <v>263</v>
      </c>
      <c r="C99" s="99" t="s">
        <v>805</v>
      </c>
      <c r="D99" s="64" t="s">
        <v>16</v>
      </c>
      <c r="E99" s="65">
        <v>24.3</v>
      </c>
      <c r="F99" s="66">
        <v>1490</v>
      </c>
      <c r="G99" s="66">
        <v>1490</v>
      </c>
      <c r="H99" s="65">
        <v>21.74</v>
      </c>
      <c r="I99" s="100">
        <v>0.22569444444444445</v>
      </c>
      <c r="J99" s="68" t="s">
        <v>689</v>
      </c>
      <c r="K99" s="62" t="s">
        <v>813</v>
      </c>
    </row>
    <row r="100" spans="1:11" x14ac:dyDescent="0.2">
      <c r="A100" s="62"/>
      <c r="B100" s="63">
        <v>262</v>
      </c>
      <c r="C100" s="99" t="s">
        <v>805</v>
      </c>
      <c r="D100" s="64" t="s">
        <v>16</v>
      </c>
      <c r="E100" s="65">
        <v>29.3</v>
      </c>
      <c r="F100" s="66">
        <v>1200</v>
      </c>
      <c r="G100" s="66">
        <v>1200</v>
      </c>
      <c r="H100" s="65">
        <v>26.48</v>
      </c>
      <c r="I100" s="100">
        <v>0.22916666666666666</v>
      </c>
      <c r="J100" s="68"/>
      <c r="K100" s="62" t="s">
        <v>814</v>
      </c>
    </row>
    <row r="101" spans="1:11" x14ac:dyDescent="0.2">
      <c r="A101" s="62"/>
      <c r="B101" s="63">
        <v>261</v>
      </c>
      <c r="C101" s="99" t="s">
        <v>805</v>
      </c>
      <c r="D101" s="64" t="s">
        <v>733</v>
      </c>
      <c r="E101" s="65">
        <v>25.2</v>
      </c>
      <c r="F101" s="66">
        <v>630</v>
      </c>
      <c r="G101" s="66">
        <v>630</v>
      </c>
      <c r="H101" s="65">
        <v>23.37</v>
      </c>
      <c r="I101" s="100">
        <v>0.14583333333333334</v>
      </c>
      <c r="J101" s="68"/>
      <c r="K101" s="62" t="s">
        <v>815</v>
      </c>
    </row>
    <row r="102" spans="1:11" x14ac:dyDescent="0.2">
      <c r="A102" s="62"/>
      <c r="B102" s="63">
        <v>260</v>
      </c>
      <c r="C102" s="99" t="s">
        <v>805</v>
      </c>
      <c r="D102" s="64" t="s">
        <v>12</v>
      </c>
      <c r="E102" s="65">
        <v>29.8</v>
      </c>
      <c r="F102" s="66">
        <v>880</v>
      </c>
      <c r="G102" s="66">
        <v>1540</v>
      </c>
      <c r="H102" s="65">
        <v>27.58</v>
      </c>
      <c r="I102" s="100">
        <v>0.23263888888888887</v>
      </c>
      <c r="J102" s="68"/>
      <c r="K102" s="62" t="s">
        <v>816</v>
      </c>
    </row>
    <row r="103" spans="1:11" x14ac:dyDescent="0.2">
      <c r="A103" s="62"/>
      <c r="B103" s="63">
        <v>259</v>
      </c>
      <c r="C103" s="99" t="s">
        <v>805</v>
      </c>
      <c r="D103" s="64" t="s">
        <v>671</v>
      </c>
      <c r="E103" s="65">
        <v>25.3</v>
      </c>
      <c r="F103" s="66">
        <v>660</v>
      </c>
      <c r="G103" s="66">
        <v>660</v>
      </c>
      <c r="H103" s="65">
        <v>23.33</v>
      </c>
      <c r="I103" s="100">
        <v>0.13541666666666666</v>
      </c>
      <c r="J103" s="68"/>
      <c r="K103" s="62" t="s">
        <v>817</v>
      </c>
    </row>
    <row r="104" spans="1:11" x14ac:dyDescent="0.2">
      <c r="A104" s="62"/>
      <c r="B104" s="63">
        <v>258</v>
      </c>
      <c r="C104" s="99" t="s">
        <v>818</v>
      </c>
      <c r="D104" s="64" t="s">
        <v>754</v>
      </c>
      <c r="E104" s="65">
        <v>25.9</v>
      </c>
      <c r="F104" s="66">
        <v>1200</v>
      </c>
      <c r="G104" s="66">
        <v>1200</v>
      </c>
      <c r="H104" s="65">
        <v>25.64</v>
      </c>
      <c r="I104" s="100">
        <v>0.22569444444444445</v>
      </c>
      <c r="J104" s="68" t="s">
        <v>190</v>
      </c>
      <c r="K104" s="62" t="s">
        <v>819</v>
      </c>
    </row>
    <row r="105" spans="1:11" x14ac:dyDescent="0.2">
      <c r="A105" s="62"/>
      <c r="B105" s="63">
        <v>257</v>
      </c>
      <c r="C105" s="99" t="s">
        <v>818</v>
      </c>
      <c r="D105" s="64" t="s">
        <v>16</v>
      </c>
      <c r="E105" s="65">
        <v>25.9</v>
      </c>
      <c r="F105" s="66">
        <v>850</v>
      </c>
      <c r="G105" s="66">
        <v>850</v>
      </c>
      <c r="H105" s="65">
        <v>23.98</v>
      </c>
      <c r="I105" s="100">
        <v>0.19444444444444445</v>
      </c>
      <c r="J105" s="68"/>
      <c r="K105" s="62" t="s">
        <v>517</v>
      </c>
    </row>
    <row r="106" spans="1:11" x14ac:dyDescent="0.2">
      <c r="A106" s="62"/>
      <c r="B106" s="63">
        <v>256</v>
      </c>
      <c r="C106" s="99" t="s">
        <v>818</v>
      </c>
      <c r="D106" s="64" t="s">
        <v>16</v>
      </c>
      <c r="E106" s="65">
        <v>28.2</v>
      </c>
      <c r="F106" s="66">
        <v>1780</v>
      </c>
      <c r="G106" s="66">
        <v>1780</v>
      </c>
      <c r="H106" s="65">
        <v>24.01</v>
      </c>
      <c r="I106" s="100">
        <v>0.20486111111111113</v>
      </c>
      <c r="J106" s="68"/>
      <c r="K106" s="62" t="s">
        <v>820</v>
      </c>
    </row>
    <row r="107" spans="1:11" x14ac:dyDescent="0.2">
      <c r="A107" s="62"/>
      <c r="B107" s="63">
        <v>255</v>
      </c>
      <c r="C107" s="99" t="s">
        <v>818</v>
      </c>
      <c r="D107" s="64" t="s">
        <v>16</v>
      </c>
      <c r="E107" s="65">
        <v>20.399999999999999</v>
      </c>
      <c r="F107" s="66">
        <v>1150</v>
      </c>
      <c r="G107" s="66">
        <v>1150</v>
      </c>
      <c r="H107" s="65">
        <v>17.79</v>
      </c>
      <c r="I107" s="100">
        <v>0.17708333333333334</v>
      </c>
      <c r="J107" s="68"/>
      <c r="K107" s="62" t="s">
        <v>821</v>
      </c>
    </row>
    <row r="108" spans="1:11" x14ac:dyDescent="0.2">
      <c r="A108" s="62"/>
      <c r="B108" s="63">
        <v>254</v>
      </c>
      <c r="C108" s="99" t="s">
        <v>818</v>
      </c>
      <c r="D108" s="64" t="s">
        <v>16</v>
      </c>
      <c r="E108" s="65">
        <v>28</v>
      </c>
      <c r="F108" s="66">
        <v>1340</v>
      </c>
      <c r="G108" s="66">
        <v>1340</v>
      </c>
      <c r="H108" s="65">
        <v>25.69</v>
      </c>
      <c r="I108" s="100">
        <v>0.22222222222222221</v>
      </c>
      <c r="J108" s="68"/>
      <c r="K108" s="62" t="s">
        <v>517</v>
      </c>
    </row>
    <row r="109" spans="1:11" x14ac:dyDescent="0.2">
      <c r="A109" s="62"/>
      <c r="B109" s="63">
        <v>253</v>
      </c>
      <c r="C109" s="99" t="s">
        <v>818</v>
      </c>
      <c r="D109" s="64" t="s">
        <v>754</v>
      </c>
      <c r="E109" s="65">
        <v>27.3</v>
      </c>
      <c r="F109" s="66">
        <v>700</v>
      </c>
      <c r="G109" s="66">
        <v>700</v>
      </c>
      <c r="H109" s="65">
        <v>23.85</v>
      </c>
      <c r="I109" s="100">
        <v>0.19097222222222221</v>
      </c>
      <c r="J109" s="68"/>
      <c r="K109" s="62" t="s">
        <v>822</v>
      </c>
    </row>
    <row r="110" spans="1:11" x14ac:dyDescent="0.2">
      <c r="A110" s="62"/>
      <c r="B110" s="63">
        <v>252</v>
      </c>
      <c r="C110" s="99" t="s">
        <v>818</v>
      </c>
      <c r="D110" s="64" t="s">
        <v>12</v>
      </c>
      <c r="E110" s="65">
        <v>24.5</v>
      </c>
      <c r="F110" s="66">
        <v>1640</v>
      </c>
      <c r="G110" s="66">
        <v>1640</v>
      </c>
      <c r="H110" s="65">
        <v>23.92</v>
      </c>
      <c r="I110" s="100">
        <v>0.27777777777777779</v>
      </c>
      <c r="J110" s="68" t="s">
        <v>823</v>
      </c>
      <c r="K110" s="62" t="s">
        <v>824</v>
      </c>
    </row>
    <row r="111" spans="1:11" x14ac:dyDescent="0.2">
      <c r="A111" s="62"/>
      <c r="B111" s="63">
        <v>251</v>
      </c>
      <c r="C111" s="99" t="s">
        <v>818</v>
      </c>
      <c r="D111" s="64" t="s">
        <v>12</v>
      </c>
      <c r="E111" s="65">
        <v>28.3</v>
      </c>
      <c r="F111" s="66">
        <v>420</v>
      </c>
      <c r="G111" s="66">
        <v>420</v>
      </c>
      <c r="H111" s="65">
        <v>26.7</v>
      </c>
      <c r="I111" s="100">
        <v>0.20833333333333334</v>
      </c>
      <c r="J111" s="68"/>
      <c r="K111" s="62" t="s">
        <v>825</v>
      </c>
    </row>
    <row r="112" spans="1:11" x14ac:dyDescent="0.2">
      <c r="A112" s="62"/>
      <c r="B112" s="63">
        <v>250</v>
      </c>
      <c r="C112" s="99" t="s">
        <v>818</v>
      </c>
      <c r="D112" s="64" t="s">
        <v>12</v>
      </c>
      <c r="E112" s="65">
        <v>23.2</v>
      </c>
      <c r="F112" s="66">
        <v>1180</v>
      </c>
      <c r="G112" s="66">
        <v>1450</v>
      </c>
      <c r="H112" s="65">
        <v>21.33</v>
      </c>
      <c r="I112" s="100">
        <v>0.19444444444444445</v>
      </c>
      <c r="J112" s="68"/>
      <c r="K112" s="62" t="s">
        <v>826</v>
      </c>
    </row>
    <row r="113" spans="1:11" x14ac:dyDescent="0.2">
      <c r="A113" s="62"/>
      <c r="B113" s="63">
        <v>249</v>
      </c>
      <c r="C113" s="99" t="s">
        <v>827</v>
      </c>
      <c r="D113" s="64" t="s">
        <v>12</v>
      </c>
      <c r="E113" s="65">
        <v>21.7</v>
      </c>
      <c r="F113" s="66">
        <v>610</v>
      </c>
      <c r="G113" s="66">
        <v>720</v>
      </c>
      <c r="H113" s="65">
        <v>18.940000000000001</v>
      </c>
      <c r="I113" s="100">
        <v>0.16319444444444445</v>
      </c>
      <c r="J113" s="68"/>
      <c r="K113" s="62" t="s">
        <v>828</v>
      </c>
    </row>
    <row r="114" spans="1:11" x14ac:dyDescent="0.2">
      <c r="A114" s="62"/>
      <c r="B114" s="63">
        <v>248</v>
      </c>
      <c r="C114" s="99" t="s">
        <v>827</v>
      </c>
      <c r="D114" s="64" t="s">
        <v>12</v>
      </c>
      <c r="E114" s="65">
        <v>27.4</v>
      </c>
      <c r="F114" s="66">
        <v>630</v>
      </c>
      <c r="G114" s="66">
        <v>660</v>
      </c>
      <c r="H114" s="65">
        <v>24.05</v>
      </c>
      <c r="I114" s="100">
        <v>0.20833333333333334</v>
      </c>
      <c r="J114" s="68"/>
      <c r="K114" s="62" t="s">
        <v>829</v>
      </c>
    </row>
    <row r="115" spans="1:11" x14ac:dyDescent="0.2">
      <c r="A115" s="62"/>
      <c r="B115" s="63">
        <v>247</v>
      </c>
      <c r="C115" s="99" t="s">
        <v>827</v>
      </c>
      <c r="D115" s="64" t="s">
        <v>12</v>
      </c>
      <c r="E115" s="65">
        <v>24.3</v>
      </c>
      <c r="F115" s="66">
        <v>560</v>
      </c>
      <c r="G115" s="66">
        <v>620</v>
      </c>
      <c r="H115" s="65">
        <v>23.49</v>
      </c>
      <c r="I115" s="100">
        <v>0.17361111111111113</v>
      </c>
      <c r="J115" s="68"/>
      <c r="K115" s="62" t="s">
        <v>517</v>
      </c>
    </row>
    <row r="116" spans="1:11" x14ac:dyDescent="0.2">
      <c r="A116" s="62"/>
      <c r="B116" s="63">
        <v>246</v>
      </c>
      <c r="C116" s="99" t="s">
        <v>827</v>
      </c>
      <c r="D116" s="64" t="s">
        <v>16</v>
      </c>
      <c r="E116" s="65">
        <v>26.9</v>
      </c>
      <c r="F116" s="66">
        <v>940</v>
      </c>
      <c r="G116" s="66">
        <v>970</v>
      </c>
      <c r="H116" s="65">
        <v>25.84</v>
      </c>
      <c r="I116" s="100">
        <v>0.19791666666666666</v>
      </c>
      <c r="J116" s="68"/>
      <c r="K116" s="62" t="s">
        <v>517</v>
      </c>
    </row>
    <row r="117" spans="1:11" x14ac:dyDescent="0.2">
      <c r="A117" s="62"/>
      <c r="B117" s="63">
        <v>245</v>
      </c>
      <c r="C117" s="99" t="s">
        <v>827</v>
      </c>
      <c r="D117" s="64" t="s">
        <v>16</v>
      </c>
      <c r="E117" s="65">
        <v>25.2</v>
      </c>
      <c r="F117" s="66">
        <v>570</v>
      </c>
      <c r="G117" s="66">
        <v>550</v>
      </c>
      <c r="H117" s="65">
        <v>25.06</v>
      </c>
      <c r="I117" s="100">
        <v>0.17013888888888887</v>
      </c>
      <c r="J117" s="68"/>
      <c r="K117" s="62" t="s">
        <v>830</v>
      </c>
    </row>
    <row r="118" spans="1:11" x14ac:dyDescent="0.2">
      <c r="A118" s="62"/>
      <c r="B118" s="63">
        <v>244</v>
      </c>
      <c r="C118" s="99" t="s">
        <v>827</v>
      </c>
      <c r="D118" s="64" t="s">
        <v>12</v>
      </c>
      <c r="E118" s="65">
        <v>26.1</v>
      </c>
      <c r="F118" s="66">
        <v>1050</v>
      </c>
      <c r="G118" s="66">
        <v>1050</v>
      </c>
      <c r="H118" s="65">
        <v>24.19</v>
      </c>
      <c r="I118" s="100">
        <v>0.23958333333333334</v>
      </c>
      <c r="J118" s="68"/>
      <c r="K118" s="62" t="s">
        <v>831</v>
      </c>
    </row>
    <row r="119" spans="1:11" x14ac:dyDescent="0.2">
      <c r="A119" s="62"/>
      <c r="B119" s="63">
        <v>243</v>
      </c>
      <c r="C119" s="99" t="s">
        <v>827</v>
      </c>
      <c r="D119" s="64" t="s">
        <v>12</v>
      </c>
      <c r="E119" s="65">
        <v>28.4</v>
      </c>
      <c r="F119" s="66">
        <v>890</v>
      </c>
      <c r="G119" s="66">
        <v>890</v>
      </c>
      <c r="H119" s="65">
        <v>25.26</v>
      </c>
      <c r="I119" s="100">
        <v>0.19444444444444445</v>
      </c>
      <c r="J119" s="68"/>
      <c r="K119" s="62" t="s">
        <v>517</v>
      </c>
    </row>
    <row r="120" spans="1:11" x14ac:dyDescent="0.2">
      <c r="A120" s="62"/>
      <c r="B120" s="63">
        <v>242</v>
      </c>
      <c r="C120" s="99" t="s">
        <v>827</v>
      </c>
      <c r="D120" s="64" t="s">
        <v>12</v>
      </c>
      <c r="E120" s="65">
        <v>22.1</v>
      </c>
      <c r="F120" s="66">
        <v>1100</v>
      </c>
      <c r="G120" s="66">
        <v>110</v>
      </c>
      <c r="H120" s="65">
        <v>21.73</v>
      </c>
      <c r="I120" s="100">
        <v>0.19444444444444445</v>
      </c>
      <c r="J120" s="68" t="s">
        <v>689</v>
      </c>
      <c r="K120" s="62" t="s">
        <v>832</v>
      </c>
    </row>
    <row r="121" spans="1:11" x14ac:dyDescent="0.2">
      <c r="A121" s="62"/>
      <c r="B121" s="63">
        <v>241</v>
      </c>
      <c r="C121" s="99" t="s">
        <v>827</v>
      </c>
      <c r="D121" s="64" t="s">
        <v>12</v>
      </c>
      <c r="E121" s="65">
        <v>27.32</v>
      </c>
      <c r="F121" s="66">
        <v>961</v>
      </c>
      <c r="G121" s="66">
        <v>774</v>
      </c>
      <c r="H121" s="65">
        <v>24.9</v>
      </c>
      <c r="I121" s="100">
        <v>0.21875</v>
      </c>
      <c r="J121" s="68" t="s">
        <v>689</v>
      </c>
      <c r="K121" s="62" t="s">
        <v>833</v>
      </c>
    </row>
    <row r="122" spans="1:11" x14ac:dyDescent="0.2">
      <c r="A122" s="62"/>
      <c r="B122" s="63">
        <v>240</v>
      </c>
      <c r="C122" s="99" t="s">
        <v>834</v>
      </c>
      <c r="D122" s="64" t="s">
        <v>12</v>
      </c>
      <c r="E122" s="65">
        <v>24.5</v>
      </c>
      <c r="F122" s="66">
        <v>1020</v>
      </c>
      <c r="G122" s="66">
        <v>1020</v>
      </c>
      <c r="H122" s="65">
        <v>21.49</v>
      </c>
      <c r="I122" s="100">
        <v>0.17708333333333334</v>
      </c>
      <c r="J122" s="68"/>
      <c r="K122" s="62" t="s">
        <v>835</v>
      </c>
    </row>
    <row r="123" spans="1:11" x14ac:dyDescent="0.2">
      <c r="A123" s="62"/>
      <c r="B123" s="63">
        <v>239</v>
      </c>
      <c r="C123" s="99" t="s">
        <v>834</v>
      </c>
      <c r="D123" s="64" t="s">
        <v>12</v>
      </c>
      <c r="E123" s="65">
        <v>22.9</v>
      </c>
      <c r="F123" s="66">
        <v>650</v>
      </c>
      <c r="G123" s="66">
        <v>670</v>
      </c>
      <c r="H123" s="65">
        <v>19.29</v>
      </c>
      <c r="I123" s="100">
        <v>0.15277777777777776</v>
      </c>
      <c r="J123" s="68" t="s">
        <v>836</v>
      </c>
      <c r="K123" s="62" t="s">
        <v>517</v>
      </c>
    </row>
    <row r="124" spans="1:11" x14ac:dyDescent="0.2">
      <c r="A124" s="62"/>
      <c r="B124" s="63">
        <v>238</v>
      </c>
      <c r="C124" s="99" t="s">
        <v>834</v>
      </c>
      <c r="D124" s="64" t="s">
        <v>837</v>
      </c>
      <c r="E124" s="65">
        <v>25</v>
      </c>
      <c r="F124" s="66">
        <v>1330</v>
      </c>
      <c r="G124" s="66">
        <v>1330</v>
      </c>
      <c r="H124" s="65">
        <v>19.7</v>
      </c>
      <c r="I124" s="100">
        <v>0.21875</v>
      </c>
      <c r="J124" s="68" t="s">
        <v>689</v>
      </c>
      <c r="K124" s="62" t="s">
        <v>838</v>
      </c>
    </row>
    <row r="125" spans="1:11" x14ac:dyDescent="0.2">
      <c r="A125" s="62"/>
      <c r="B125" s="63">
        <v>237</v>
      </c>
      <c r="C125" s="99" t="s">
        <v>834</v>
      </c>
      <c r="D125" s="64" t="s">
        <v>12</v>
      </c>
      <c r="E125" s="65">
        <v>22.6</v>
      </c>
      <c r="F125" s="66">
        <v>790</v>
      </c>
      <c r="G125" s="66">
        <v>790</v>
      </c>
      <c r="H125" s="65">
        <v>21.63</v>
      </c>
      <c r="I125" s="100">
        <v>0.15416666666666667</v>
      </c>
      <c r="J125" s="68" t="s">
        <v>839</v>
      </c>
      <c r="K125" s="62" t="s">
        <v>840</v>
      </c>
    </row>
    <row r="126" spans="1:11" x14ac:dyDescent="0.2">
      <c r="A126" s="62"/>
      <c r="B126" s="63">
        <v>236</v>
      </c>
      <c r="C126" s="99" t="s">
        <v>834</v>
      </c>
      <c r="D126" s="64" t="s">
        <v>837</v>
      </c>
      <c r="E126" s="65">
        <v>31.5</v>
      </c>
      <c r="F126" s="66">
        <v>710</v>
      </c>
      <c r="G126" s="66">
        <v>710</v>
      </c>
      <c r="H126" s="65">
        <v>28.1</v>
      </c>
      <c r="I126" s="100">
        <v>0.19791666666666666</v>
      </c>
      <c r="J126" s="68"/>
      <c r="K126" s="62" t="s">
        <v>841</v>
      </c>
    </row>
    <row r="127" spans="1:11" x14ac:dyDescent="0.2">
      <c r="A127" s="62"/>
      <c r="B127" s="63">
        <v>235</v>
      </c>
      <c r="C127" s="99" t="s">
        <v>834</v>
      </c>
      <c r="D127" s="64" t="s">
        <v>12</v>
      </c>
      <c r="E127" s="65">
        <v>25.1</v>
      </c>
      <c r="F127" s="66">
        <v>1000</v>
      </c>
      <c r="G127" s="66">
        <v>1000</v>
      </c>
      <c r="H127" s="65">
        <v>24.8</v>
      </c>
      <c r="I127" s="100">
        <v>0.17500000000000002</v>
      </c>
      <c r="J127" s="68"/>
      <c r="K127" s="62" t="s">
        <v>842</v>
      </c>
    </row>
  </sheetData>
  <pageMargins left="0.75" right="0.75" top="1" bottom="1" header="0.5" footer="0.5"/>
  <pageSetup paperSize="9" orientation="portrait" horizontalDpi="4294967292" verticalDpi="4294967292"/>
  <ignoredErrors>
    <ignoredError sqref="E5 G7 H4 F6 I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265"/>
  <sheetViews>
    <sheetView topLeftCell="A48" workbookViewId="0">
      <selection activeCell="G69" sqref="G69"/>
    </sheetView>
  </sheetViews>
  <sheetFormatPr baseColWidth="10" defaultColWidth="11" defaultRowHeight="16" x14ac:dyDescent="0.2"/>
  <cols>
    <col min="1" max="1" width="3.83203125" customWidth="1"/>
    <col min="2" max="2" width="9.83203125" style="3" customWidth="1"/>
    <col min="3" max="3" width="15.5" style="5" customWidth="1"/>
    <col min="4" max="4" width="16.1640625" style="5" customWidth="1"/>
    <col min="5" max="5" width="11.6640625" style="20" customWidth="1"/>
    <col min="6" max="6" width="13.1640625" style="25" customWidth="1"/>
    <col min="7" max="7" width="10.33203125" style="25" customWidth="1"/>
    <col min="8" max="8" width="17" style="20" customWidth="1"/>
    <col min="9" max="9" width="11.83203125" style="31" customWidth="1"/>
    <col min="10" max="10" width="26.83203125" style="55" customWidth="1"/>
    <col min="11" max="11" width="88.83203125" customWidth="1"/>
    <col min="12" max="13" width="10.83203125" customWidth="1"/>
  </cols>
  <sheetData>
    <row r="2" spans="1:11" s="1" customFormat="1" ht="47" x14ac:dyDescent="0.55000000000000004">
      <c r="B2" s="2" t="s">
        <v>0</v>
      </c>
      <c r="C2" s="4"/>
      <c r="D2" s="4"/>
      <c r="E2" s="16"/>
      <c r="F2" s="21"/>
      <c r="G2" s="21"/>
      <c r="H2" s="16"/>
      <c r="I2" s="29"/>
      <c r="J2" s="52"/>
    </row>
    <row r="4" spans="1:11" s="6" customFormat="1" x14ac:dyDescent="0.2">
      <c r="B4" s="8" t="s">
        <v>1</v>
      </c>
      <c r="C4" s="9"/>
      <c r="D4" s="9"/>
      <c r="E4" s="17"/>
      <c r="F4" s="22"/>
      <c r="G4" s="22"/>
      <c r="H4" s="17">
        <f>SUM(H11:H128)</f>
        <v>3025.8200000000011</v>
      </c>
      <c r="I4" s="28"/>
      <c r="J4" s="53"/>
      <c r="K4" s="12"/>
    </row>
    <row r="5" spans="1:11" s="6" customFormat="1" x14ac:dyDescent="0.2">
      <c r="B5" s="10" t="s">
        <v>2</v>
      </c>
      <c r="C5" s="11"/>
      <c r="D5" s="11"/>
      <c r="E5" s="18">
        <f>SUM(E11:E128)</f>
        <v>3286.7099999999996</v>
      </c>
      <c r="F5" s="23"/>
      <c r="G5" s="23"/>
      <c r="H5" s="18"/>
      <c r="I5" s="30"/>
      <c r="J5" s="54"/>
      <c r="K5" s="15"/>
    </row>
    <row r="6" spans="1:11" s="6" customFormat="1" x14ac:dyDescent="0.2">
      <c r="B6" s="8" t="s">
        <v>348</v>
      </c>
      <c r="C6" s="9"/>
      <c r="D6" s="9"/>
      <c r="E6" s="17"/>
      <c r="F6" s="22">
        <f>SUM(F11:F128)</f>
        <v>159833</v>
      </c>
      <c r="G6" s="22"/>
      <c r="H6" s="17"/>
      <c r="I6" s="28"/>
      <c r="J6" s="53"/>
      <c r="K6" s="12"/>
    </row>
    <row r="7" spans="1:11" s="6" customFormat="1" x14ac:dyDescent="0.2">
      <c r="B7" s="10" t="s">
        <v>349</v>
      </c>
      <c r="C7" s="11"/>
      <c r="D7" s="11"/>
      <c r="E7" s="18"/>
      <c r="F7" s="23"/>
      <c r="G7" s="23">
        <f>SUM(G11:G128)</f>
        <v>161195</v>
      </c>
      <c r="H7" s="18"/>
      <c r="I7" s="30"/>
      <c r="J7" s="54"/>
      <c r="K7" s="15"/>
    </row>
    <row r="8" spans="1:11" s="6" customFormat="1" x14ac:dyDescent="0.2">
      <c r="B8" s="8" t="s">
        <v>4</v>
      </c>
      <c r="C8" s="9"/>
      <c r="D8" s="9"/>
      <c r="E8" s="17"/>
      <c r="F8" s="22"/>
      <c r="G8" s="22"/>
      <c r="H8" s="17"/>
      <c r="I8" s="32">
        <f>SUM(I11:I128)</f>
        <v>26.053472222222211</v>
      </c>
      <c r="J8" s="53"/>
      <c r="K8" s="12"/>
    </row>
    <row r="10" spans="1:11" s="7" customFormat="1" ht="19" x14ac:dyDescent="0.25">
      <c r="B10" s="13" t="s">
        <v>62</v>
      </c>
      <c r="C10" s="14" t="s">
        <v>63</v>
      </c>
      <c r="D10" s="14" t="s">
        <v>64</v>
      </c>
      <c r="E10" s="19" t="s">
        <v>65</v>
      </c>
      <c r="F10" s="24" t="s">
        <v>242</v>
      </c>
      <c r="G10" s="24" t="s">
        <v>350</v>
      </c>
      <c r="H10" s="19" t="s">
        <v>48</v>
      </c>
      <c r="I10" s="37" t="s">
        <v>49</v>
      </c>
      <c r="J10" s="51" t="s">
        <v>67</v>
      </c>
      <c r="K10" s="26" t="s">
        <v>68</v>
      </c>
    </row>
    <row r="11" spans="1:11" s="7" customFormat="1" ht="19" x14ac:dyDescent="0.25">
      <c r="A11"/>
      <c r="B11" s="3"/>
      <c r="C11" s="35"/>
      <c r="D11" s="5"/>
      <c r="E11" s="20"/>
      <c r="F11" s="25"/>
      <c r="G11" s="25"/>
      <c r="H11" s="20"/>
      <c r="I11" s="44"/>
      <c r="J11" s="55"/>
      <c r="K11"/>
    </row>
    <row r="12" spans="1:11" s="7" customFormat="1" ht="19" x14ac:dyDescent="0.25">
      <c r="A12"/>
      <c r="B12" s="3">
        <v>234</v>
      </c>
      <c r="C12" s="35" t="s">
        <v>843</v>
      </c>
      <c r="D12" s="5" t="s">
        <v>671</v>
      </c>
      <c r="E12" s="20">
        <v>27.4</v>
      </c>
      <c r="F12" s="25">
        <v>920</v>
      </c>
      <c r="G12" s="25">
        <v>920</v>
      </c>
      <c r="H12" s="20">
        <v>24.64</v>
      </c>
      <c r="I12" s="44">
        <v>0.16874999999999998</v>
      </c>
      <c r="J12" s="55"/>
      <c r="K12" t="s">
        <v>517</v>
      </c>
    </row>
    <row r="13" spans="1:11" s="7" customFormat="1" ht="19" x14ac:dyDescent="0.25">
      <c r="A13"/>
      <c r="B13" s="3">
        <v>233</v>
      </c>
      <c r="C13" s="35" t="s">
        <v>843</v>
      </c>
      <c r="D13" s="5" t="s">
        <v>844</v>
      </c>
      <c r="E13" s="20">
        <v>21.7</v>
      </c>
      <c r="F13" s="25">
        <v>1190</v>
      </c>
      <c r="G13" s="25">
        <v>1180</v>
      </c>
      <c r="H13" s="20">
        <v>20.29</v>
      </c>
      <c r="I13" s="44">
        <v>0.17708333333333334</v>
      </c>
      <c r="J13" s="55"/>
      <c r="K13" t="s">
        <v>845</v>
      </c>
    </row>
    <row r="14" spans="1:11" s="7" customFormat="1" ht="19" x14ac:dyDescent="0.25">
      <c r="A14"/>
      <c r="B14" s="3">
        <v>232</v>
      </c>
      <c r="C14" s="35" t="s">
        <v>843</v>
      </c>
      <c r="D14" s="5" t="s">
        <v>19</v>
      </c>
      <c r="E14" s="20">
        <v>27.1</v>
      </c>
      <c r="F14" s="25">
        <v>1990</v>
      </c>
      <c r="G14" s="25">
        <v>1990</v>
      </c>
      <c r="H14" s="20">
        <v>26</v>
      </c>
      <c r="I14" s="44">
        <v>0.21180555555555555</v>
      </c>
      <c r="J14" s="55"/>
      <c r="K14" t="s">
        <v>846</v>
      </c>
    </row>
    <row r="15" spans="1:11" s="7" customFormat="1" ht="19" x14ac:dyDescent="0.25">
      <c r="A15"/>
      <c r="B15" s="3">
        <v>231</v>
      </c>
      <c r="C15" s="35" t="s">
        <v>843</v>
      </c>
      <c r="D15" s="5" t="s">
        <v>19</v>
      </c>
      <c r="E15" s="20">
        <v>31.2</v>
      </c>
      <c r="F15" s="25">
        <v>1000</v>
      </c>
      <c r="G15" s="25">
        <v>1000</v>
      </c>
      <c r="H15" s="20">
        <v>20.22</v>
      </c>
      <c r="I15" s="44">
        <v>0.15972222222222224</v>
      </c>
      <c r="J15" s="55"/>
      <c r="K15" t="s">
        <v>847</v>
      </c>
    </row>
    <row r="16" spans="1:11" s="7" customFormat="1" ht="19" x14ac:dyDescent="0.25">
      <c r="A16"/>
      <c r="B16" s="3">
        <v>230</v>
      </c>
      <c r="C16" s="35" t="s">
        <v>843</v>
      </c>
      <c r="D16" s="5" t="s">
        <v>14</v>
      </c>
      <c r="E16" s="20">
        <v>21.3</v>
      </c>
      <c r="F16" s="25">
        <v>760</v>
      </c>
      <c r="G16" s="25">
        <v>760</v>
      </c>
      <c r="H16" s="20">
        <v>19.96</v>
      </c>
      <c r="I16" s="44">
        <v>0.14930555555555555</v>
      </c>
      <c r="J16" s="55"/>
      <c r="K16" t="s">
        <v>517</v>
      </c>
    </row>
    <row r="17" spans="1:11" s="7" customFormat="1" ht="19" x14ac:dyDescent="0.25">
      <c r="A17"/>
      <c r="B17" s="3">
        <v>229</v>
      </c>
      <c r="C17" s="35" t="s">
        <v>843</v>
      </c>
      <c r="D17" s="5" t="s">
        <v>19</v>
      </c>
      <c r="E17" s="20">
        <v>31.85</v>
      </c>
      <c r="F17" s="25">
        <v>1770</v>
      </c>
      <c r="G17" s="25">
        <v>1770</v>
      </c>
      <c r="H17" s="20">
        <v>28.25</v>
      </c>
      <c r="I17" s="44">
        <v>0.24652777777777779</v>
      </c>
      <c r="J17" s="55" t="s">
        <v>848</v>
      </c>
      <c r="K17" t="s">
        <v>849</v>
      </c>
    </row>
    <row r="18" spans="1:11" s="7" customFormat="1" ht="19" x14ac:dyDescent="0.25">
      <c r="A18"/>
      <c r="B18" s="3">
        <v>228</v>
      </c>
      <c r="C18" s="35" t="s">
        <v>843</v>
      </c>
      <c r="D18" s="5" t="s">
        <v>16</v>
      </c>
      <c r="E18" s="20">
        <v>20</v>
      </c>
      <c r="F18" s="25">
        <v>690</v>
      </c>
      <c r="G18" s="25">
        <v>1870</v>
      </c>
      <c r="H18" s="20">
        <v>19.28</v>
      </c>
      <c r="I18" s="44">
        <v>0.21180555555555555</v>
      </c>
      <c r="J18" s="55"/>
      <c r="K18" t="s">
        <v>850</v>
      </c>
    </row>
    <row r="19" spans="1:11" s="7" customFormat="1" ht="19" x14ac:dyDescent="0.25">
      <c r="A19"/>
      <c r="B19" s="3">
        <v>227</v>
      </c>
      <c r="C19" s="35" t="s">
        <v>851</v>
      </c>
      <c r="D19" s="5" t="s">
        <v>16</v>
      </c>
      <c r="E19" s="20">
        <v>20.6</v>
      </c>
      <c r="F19" s="25">
        <v>1810</v>
      </c>
      <c r="G19" s="25">
        <v>660</v>
      </c>
      <c r="H19" s="20">
        <v>19.13</v>
      </c>
      <c r="I19" s="44">
        <v>0.20138888888888887</v>
      </c>
      <c r="J19" s="55"/>
      <c r="K19" t="s">
        <v>852</v>
      </c>
    </row>
    <row r="20" spans="1:11" s="7" customFormat="1" ht="19" x14ac:dyDescent="0.25">
      <c r="A20"/>
      <c r="B20" s="3">
        <v>226</v>
      </c>
      <c r="C20" s="35" t="s">
        <v>851</v>
      </c>
      <c r="D20" s="5" t="s">
        <v>19</v>
      </c>
      <c r="E20" s="20">
        <v>38.1</v>
      </c>
      <c r="F20" s="25">
        <v>2280</v>
      </c>
      <c r="G20" s="25">
        <v>2280</v>
      </c>
      <c r="H20" s="20">
        <v>35.4</v>
      </c>
      <c r="I20" s="44">
        <v>0.31944444444444448</v>
      </c>
      <c r="J20" s="55" t="s">
        <v>766</v>
      </c>
      <c r="K20" t="s">
        <v>853</v>
      </c>
    </row>
    <row r="21" spans="1:11" s="7" customFormat="1" ht="19" x14ac:dyDescent="0.25">
      <c r="A21"/>
      <c r="B21" s="3">
        <v>225</v>
      </c>
      <c r="C21" s="35" t="s">
        <v>851</v>
      </c>
      <c r="D21" s="5" t="s">
        <v>16</v>
      </c>
      <c r="E21" s="20">
        <v>33.1</v>
      </c>
      <c r="F21" s="25">
        <v>1180</v>
      </c>
      <c r="G21" s="25">
        <v>2030</v>
      </c>
      <c r="H21" s="20">
        <v>29.89</v>
      </c>
      <c r="I21" s="44">
        <v>0.2388888888888889</v>
      </c>
      <c r="J21" s="55"/>
      <c r="K21" t="s">
        <v>854</v>
      </c>
    </row>
    <row r="22" spans="1:11" s="7" customFormat="1" ht="19" x14ac:dyDescent="0.25">
      <c r="A22"/>
      <c r="B22" s="3">
        <v>224</v>
      </c>
      <c r="C22" s="35" t="s">
        <v>851</v>
      </c>
      <c r="D22" s="5" t="s">
        <v>694</v>
      </c>
      <c r="E22" s="20">
        <v>30.8</v>
      </c>
      <c r="F22" s="25">
        <v>920</v>
      </c>
      <c r="G22" s="25">
        <v>920</v>
      </c>
      <c r="H22" s="20">
        <v>29.04</v>
      </c>
      <c r="I22" s="44">
        <v>0.20833333333333334</v>
      </c>
      <c r="J22" s="55"/>
      <c r="K22" t="s">
        <v>855</v>
      </c>
    </row>
    <row r="23" spans="1:11" s="7" customFormat="1" ht="19" x14ac:dyDescent="0.25">
      <c r="A23"/>
      <c r="B23" s="3">
        <v>223</v>
      </c>
      <c r="C23" s="35" t="s">
        <v>851</v>
      </c>
      <c r="D23" s="5" t="s">
        <v>694</v>
      </c>
      <c r="E23" s="20">
        <v>22</v>
      </c>
      <c r="F23" s="25">
        <v>910</v>
      </c>
      <c r="G23" s="25">
        <v>910</v>
      </c>
      <c r="H23" s="20">
        <v>20.02</v>
      </c>
      <c r="I23" s="44">
        <v>0.14791666666666667</v>
      </c>
      <c r="J23" s="55"/>
      <c r="K23" t="s">
        <v>856</v>
      </c>
    </row>
    <row r="24" spans="1:11" s="7" customFormat="1" ht="19" x14ac:dyDescent="0.25">
      <c r="A24"/>
      <c r="B24" s="3">
        <v>222</v>
      </c>
      <c r="C24" s="35" t="s">
        <v>851</v>
      </c>
      <c r="D24" s="5" t="s">
        <v>694</v>
      </c>
      <c r="E24" s="20">
        <v>24.2</v>
      </c>
      <c r="F24" s="25">
        <v>1190</v>
      </c>
      <c r="G24" s="25">
        <v>1210</v>
      </c>
      <c r="H24" s="20">
        <v>22.98</v>
      </c>
      <c r="I24" s="44">
        <v>0.15277777777777776</v>
      </c>
      <c r="J24" s="55"/>
      <c r="K24" t="s">
        <v>857</v>
      </c>
    </row>
    <row r="25" spans="1:11" s="7" customFormat="1" ht="19" x14ac:dyDescent="0.25">
      <c r="A25"/>
      <c r="B25" s="3">
        <v>221</v>
      </c>
      <c r="C25" s="35" t="s">
        <v>851</v>
      </c>
      <c r="D25" s="5" t="s">
        <v>19</v>
      </c>
      <c r="E25" s="20">
        <v>32.5</v>
      </c>
      <c r="F25" s="25">
        <v>2490</v>
      </c>
      <c r="G25" s="25">
        <v>2490</v>
      </c>
      <c r="H25" s="20">
        <v>30.66</v>
      </c>
      <c r="I25" s="44">
        <v>0.28472222222222221</v>
      </c>
      <c r="J25" s="55" t="s">
        <v>836</v>
      </c>
      <c r="K25" t="s">
        <v>858</v>
      </c>
    </row>
    <row r="26" spans="1:11" s="7" customFormat="1" ht="19" x14ac:dyDescent="0.25">
      <c r="A26"/>
      <c r="B26" s="3">
        <v>220</v>
      </c>
      <c r="C26" s="35" t="s">
        <v>851</v>
      </c>
      <c r="D26" s="5" t="s">
        <v>19</v>
      </c>
      <c r="E26" s="20">
        <v>26.4</v>
      </c>
      <c r="F26" s="25">
        <v>1430</v>
      </c>
      <c r="G26" s="25">
        <v>1910</v>
      </c>
      <c r="H26" s="20">
        <v>25.14</v>
      </c>
      <c r="I26" s="44">
        <v>0.21875</v>
      </c>
      <c r="J26" s="55"/>
      <c r="K26" t="s">
        <v>517</v>
      </c>
    </row>
    <row r="27" spans="1:11" s="7" customFormat="1" ht="19" x14ac:dyDescent="0.25">
      <c r="A27"/>
      <c r="B27" s="3">
        <v>219</v>
      </c>
      <c r="C27" s="35" t="s">
        <v>851</v>
      </c>
      <c r="D27" s="5" t="s">
        <v>23</v>
      </c>
      <c r="E27" s="20">
        <v>30.1</v>
      </c>
      <c r="F27" s="25">
        <v>2130</v>
      </c>
      <c r="G27" s="25">
        <v>1900</v>
      </c>
      <c r="H27" s="20">
        <v>27.38</v>
      </c>
      <c r="I27" s="44">
        <v>0.2722222222222222</v>
      </c>
      <c r="J27" s="55" t="s">
        <v>454</v>
      </c>
      <c r="K27" t="s">
        <v>859</v>
      </c>
    </row>
    <row r="28" spans="1:11" s="7" customFormat="1" ht="19" x14ac:dyDescent="0.25">
      <c r="A28"/>
      <c r="B28" s="3">
        <v>218</v>
      </c>
      <c r="C28" s="35" t="s">
        <v>851</v>
      </c>
      <c r="D28" s="5" t="s">
        <v>860</v>
      </c>
      <c r="E28" s="20">
        <v>27.4</v>
      </c>
      <c r="F28" s="25">
        <v>2010</v>
      </c>
      <c r="G28" s="25">
        <v>990</v>
      </c>
      <c r="H28" s="20">
        <v>27.28</v>
      </c>
      <c r="I28" s="44">
        <v>0.2673611111111111</v>
      </c>
      <c r="J28" s="55"/>
      <c r="K28" t="s">
        <v>861</v>
      </c>
    </row>
    <row r="29" spans="1:11" s="7" customFormat="1" ht="19" x14ac:dyDescent="0.25">
      <c r="A29"/>
      <c r="B29" s="3">
        <v>217</v>
      </c>
      <c r="C29" s="35" t="s">
        <v>862</v>
      </c>
      <c r="D29" s="5" t="s">
        <v>16</v>
      </c>
      <c r="E29" s="20">
        <v>39.5</v>
      </c>
      <c r="F29" s="25">
        <v>2350</v>
      </c>
      <c r="G29" s="25">
        <v>2350</v>
      </c>
      <c r="H29" s="20">
        <v>38.6</v>
      </c>
      <c r="I29" s="44">
        <v>0.33680555555555558</v>
      </c>
      <c r="J29" s="55"/>
      <c r="K29" t="s">
        <v>863</v>
      </c>
    </row>
    <row r="30" spans="1:11" s="7" customFormat="1" ht="19" x14ac:dyDescent="0.25">
      <c r="A30"/>
      <c r="B30" s="3">
        <v>216</v>
      </c>
      <c r="C30" s="35" t="s">
        <v>862</v>
      </c>
      <c r="D30" s="5" t="s">
        <v>864</v>
      </c>
      <c r="E30" s="20">
        <v>34.4</v>
      </c>
      <c r="F30" s="25">
        <v>1710</v>
      </c>
      <c r="G30" s="25">
        <v>2370</v>
      </c>
      <c r="H30" s="20">
        <v>33.1</v>
      </c>
      <c r="I30" s="44">
        <v>0.30694444444444441</v>
      </c>
      <c r="J30" s="55"/>
      <c r="K30" t="s">
        <v>865</v>
      </c>
    </row>
    <row r="31" spans="1:11" s="7" customFormat="1" ht="19" x14ac:dyDescent="0.25">
      <c r="A31"/>
      <c r="B31" s="3">
        <v>215</v>
      </c>
      <c r="C31" s="35" t="s">
        <v>862</v>
      </c>
      <c r="D31" s="5" t="s">
        <v>19</v>
      </c>
      <c r="E31" s="20">
        <v>40.799999999999997</v>
      </c>
      <c r="F31" s="25">
        <v>2330</v>
      </c>
      <c r="G31" s="25">
        <v>2330</v>
      </c>
      <c r="H31" s="20">
        <v>39.6</v>
      </c>
      <c r="I31" s="44">
        <v>0.24652777777777779</v>
      </c>
      <c r="J31" s="55" t="s">
        <v>848</v>
      </c>
      <c r="K31" t="s">
        <v>866</v>
      </c>
    </row>
    <row r="32" spans="1:11" s="7" customFormat="1" ht="19" x14ac:dyDescent="0.25">
      <c r="A32"/>
      <c r="B32" s="3">
        <v>214</v>
      </c>
      <c r="C32" s="35" t="s">
        <v>862</v>
      </c>
      <c r="D32" s="5" t="s">
        <v>16</v>
      </c>
      <c r="E32" s="20">
        <v>26.1</v>
      </c>
      <c r="F32" s="25">
        <v>1618</v>
      </c>
      <c r="G32" s="25">
        <v>1618</v>
      </c>
      <c r="H32" s="20">
        <v>24.72</v>
      </c>
      <c r="I32" s="44">
        <v>0.2673611111111111</v>
      </c>
      <c r="J32" s="55"/>
      <c r="K32" t="s">
        <v>867</v>
      </c>
    </row>
    <row r="33" spans="1:11" s="7" customFormat="1" ht="19" x14ac:dyDescent="0.25">
      <c r="A33"/>
      <c r="B33" s="3">
        <v>213</v>
      </c>
      <c r="C33" s="35" t="s">
        <v>862</v>
      </c>
      <c r="D33" s="5" t="s">
        <v>694</v>
      </c>
      <c r="E33" s="20">
        <v>28.3</v>
      </c>
      <c r="F33" s="25">
        <v>907</v>
      </c>
      <c r="G33" s="25">
        <v>1170</v>
      </c>
      <c r="H33" s="20">
        <v>24.7</v>
      </c>
      <c r="I33" s="44">
        <v>0.17708333333333334</v>
      </c>
      <c r="J33" s="55"/>
      <c r="K33" t="s">
        <v>868</v>
      </c>
    </row>
    <row r="34" spans="1:11" s="7" customFormat="1" ht="19" x14ac:dyDescent="0.25">
      <c r="A34"/>
      <c r="B34" s="3">
        <v>212</v>
      </c>
      <c r="C34" s="35" t="s">
        <v>862</v>
      </c>
      <c r="D34" s="5" t="s">
        <v>16</v>
      </c>
      <c r="E34" s="20">
        <v>26.8</v>
      </c>
      <c r="F34" s="25">
        <v>1244</v>
      </c>
      <c r="G34" s="25">
        <v>1264</v>
      </c>
      <c r="H34" s="20">
        <v>25.92</v>
      </c>
      <c r="I34" s="44">
        <v>0.20486111111111113</v>
      </c>
      <c r="J34" s="55"/>
      <c r="K34" t="s">
        <v>869</v>
      </c>
    </row>
    <row r="35" spans="1:11" s="7" customFormat="1" ht="19" x14ac:dyDescent="0.25">
      <c r="A35"/>
      <c r="B35" s="3">
        <v>211</v>
      </c>
      <c r="C35" s="35" t="s">
        <v>862</v>
      </c>
      <c r="D35" s="5" t="s">
        <v>16</v>
      </c>
      <c r="E35" s="20">
        <v>25.1</v>
      </c>
      <c r="F35" s="25">
        <v>2020</v>
      </c>
      <c r="G35" s="25">
        <v>2020</v>
      </c>
      <c r="H35" s="20">
        <v>23.62</v>
      </c>
      <c r="I35" s="44">
        <v>0.25555555555555559</v>
      </c>
      <c r="J35" s="55"/>
      <c r="K35" t="s">
        <v>870</v>
      </c>
    </row>
    <row r="36" spans="1:11" s="7" customFormat="1" ht="19" x14ac:dyDescent="0.25">
      <c r="A36"/>
      <c r="B36" s="3">
        <v>210</v>
      </c>
      <c r="C36" s="35" t="s">
        <v>862</v>
      </c>
      <c r="D36" s="5" t="s">
        <v>14</v>
      </c>
      <c r="E36" s="20">
        <v>34.5</v>
      </c>
      <c r="F36" s="25">
        <v>2140</v>
      </c>
      <c r="G36" s="25">
        <v>2140</v>
      </c>
      <c r="H36" s="20">
        <v>33.1</v>
      </c>
      <c r="I36" s="44">
        <v>0.23958333333333334</v>
      </c>
      <c r="J36" s="55"/>
      <c r="K36" t="s">
        <v>517</v>
      </c>
    </row>
    <row r="37" spans="1:11" s="7" customFormat="1" ht="19" x14ac:dyDescent="0.25">
      <c r="A37"/>
      <c r="B37" s="3">
        <v>209</v>
      </c>
      <c r="C37" s="35" t="s">
        <v>862</v>
      </c>
      <c r="D37" s="5" t="s">
        <v>19</v>
      </c>
      <c r="E37" s="20">
        <v>28.9</v>
      </c>
      <c r="F37" s="25">
        <v>1650</v>
      </c>
      <c r="G37" s="25">
        <v>1770</v>
      </c>
      <c r="H37" s="20">
        <v>26.43</v>
      </c>
      <c r="I37" s="44">
        <v>0.25694444444444448</v>
      </c>
      <c r="J37" s="55"/>
      <c r="K37" t="s">
        <v>871</v>
      </c>
    </row>
    <row r="38" spans="1:11" s="7" customFormat="1" ht="19" x14ac:dyDescent="0.25">
      <c r="A38"/>
      <c r="B38" s="3">
        <v>208</v>
      </c>
      <c r="C38" s="35" t="s">
        <v>862</v>
      </c>
      <c r="D38" s="5" t="s">
        <v>694</v>
      </c>
      <c r="E38" s="20">
        <v>33.74</v>
      </c>
      <c r="F38" s="25">
        <v>1360</v>
      </c>
      <c r="G38" s="25">
        <v>1360</v>
      </c>
      <c r="H38" s="20">
        <v>31.25</v>
      </c>
      <c r="I38" s="44">
        <v>0.23819444444444446</v>
      </c>
      <c r="J38" s="55"/>
      <c r="K38" t="s">
        <v>517</v>
      </c>
    </row>
    <row r="39" spans="1:11" s="7" customFormat="1" ht="19" x14ac:dyDescent="0.25">
      <c r="A39"/>
      <c r="B39" s="3">
        <v>207</v>
      </c>
      <c r="C39" s="35" t="s">
        <v>872</v>
      </c>
      <c r="D39" s="5" t="s">
        <v>14</v>
      </c>
      <c r="E39" s="20">
        <v>33.549999999999997</v>
      </c>
      <c r="F39" s="25">
        <v>1270</v>
      </c>
      <c r="G39" s="25">
        <v>1270</v>
      </c>
      <c r="H39" s="20">
        <v>30.44</v>
      </c>
      <c r="I39" s="44">
        <v>0.24305555555555555</v>
      </c>
      <c r="J39" s="55"/>
      <c r="K39" t="s">
        <v>517</v>
      </c>
    </row>
    <row r="40" spans="1:11" s="7" customFormat="1" ht="19" x14ac:dyDescent="0.25">
      <c r="A40"/>
      <c r="B40" s="3">
        <v>206</v>
      </c>
      <c r="C40" s="35" t="s">
        <v>872</v>
      </c>
      <c r="D40" s="5" t="s">
        <v>16</v>
      </c>
      <c r="E40" s="20">
        <v>33.64</v>
      </c>
      <c r="F40" s="25">
        <v>2032</v>
      </c>
      <c r="G40" s="25">
        <v>2032</v>
      </c>
      <c r="H40" s="20">
        <v>31.83</v>
      </c>
      <c r="I40" s="44">
        <v>0.23611111111111113</v>
      </c>
      <c r="J40" s="55"/>
      <c r="K40" t="s">
        <v>873</v>
      </c>
    </row>
    <row r="41" spans="1:11" s="7" customFormat="1" ht="19" x14ac:dyDescent="0.25">
      <c r="A41"/>
      <c r="B41" s="3">
        <v>205</v>
      </c>
      <c r="C41" s="35" t="s">
        <v>872</v>
      </c>
      <c r="D41" s="5" t="s">
        <v>864</v>
      </c>
      <c r="E41" s="20">
        <v>24.22</v>
      </c>
      <c r="F41" s="25">
        <v>1412</v>
      </c>
      <c r="G41" s="25">
        <v>774</v>
      </c>
      <c r="H41" s="20">
        <v>23.79</v>
      </c>
      <c r="I41" s="44">
        <v>0.23263888888888887</v>
      </c>
      <c r="J41" s="55"/>
      <c r="K41" t="s">
        <v>874</v>
      </c>
    </row>
    <row r="42" spans="1:11" s="7" customFormat="1" ht="19" x14ac:dyDescent="0.25">
      <c r="A42"/>
      <c r="B42" s="3">
        <v>204</v>
      </c>
      <c r="C42" s="35" t="s">
        <v>872</v>
      </c>
      <c r="D42" s="5" t="s">
        <v>875</v>
      </c>
      <c r="E42" s="20">
        <v>26.53</v>
      </c>
      <c r="F42" s="25">
        <v>1115</v>
      </c>
      <c r="G42" s="25">
        <v>1532</v>
      </c>
      <c r="H42" s="20">
        <v>26.32</v>
      </c>
      <c r="I42" s="44">
        <v>0.23958333333333334</v>
      </c>
      <c r="J42" s="55"/>
      <c r="K42" t="s">
        <v>876</v>
      </c>
    </row>
    <row r="43" spans="1:11" s="7" customFormat="1" ht="19" x14ac:dyDescent="0.25">
      <c r="A43"/>
      <c r="B43" s="3">
        <v>203</v>
      </c>
      <c r="C43" s="35" t="s">
        <v>872</v>
      </c>
      <c r="D43" s="5" t="s">
        <v>16</v>
      </c>
      <c r="E43" s="20">
        <v>25.6</v>
      </c>
      <c r="F43" s="25">
        <v>915</v>
      </c>
      <c r="G43" s="25">
        <v>915</v>
      </c>
      <c r="H43" s="20">
        <v>23.64</v>
      </c>
      <c r="I43" s="44">
        <v>0.19097222222222221</v>
      </c>
      <c r="J43" s="55" t="s">
        <v>190</v>
      </c>
      <c r="K43" t="s">
        <v>877</v>
      </c>
    </row>
    <row r="44" spans="1:11" s="7" customFormat="1" ht="19" x14ac:dyDescent="0.25">
      <c r="A44"/>
      <c r="B44" s="3">
        <v>202</v>
      </c>
      <c r="C44" s="35" t="s">
        <v>872</v>
      </c>
      <c r="D44" s="5" t="s">
        <v>16</v>
      </c>
      <c r="E44" s="20">
        <v>32.200000000000003</v>
      </c>
      <c r="F44" s="25">
        <v>1840</v>
      </c>
      <c r="G44" s="25">
        <v>1840</v>
      </c>
      <c r="H44" s="20">
        <v>30.71</v>
      </c>
      <c r="I44" s="44">
        <v>0.23611111111111113</v>
      </c>
      <c r="J44" s="55"/>
      <c r="K44" t="s">
        <v>878</v>
      </c>
    </row>
    <row r="45" spans="1:11" s="7" customFormat="1" ht="19" x14ac:dyDescent="0.25">
      <c r="A45"/>
      <c r="B45" s="3">
        <v>201</v>
      </c>
      <c r="C45" s="35" t="s">
        <v>872</v>
      </c>
      <c r="D45" s="5" t="s">
        <v>14</v>
      </c>
      <c r="E45" s="20">
        <v>16.600000000000001</v>
      </c>
      <c r="F45" s="25">
        <v>953</v>
      </c>
      <c r="G45" s="25">
        <v>887</v>
      </c>
      <c r="H45" s="20">
        <v>15.12</v>
      </c>
      <c r="I45" s="44">
        <v>0.13194444444444445</v>
      </c>
      <c r="J45" s="55"/>
      <c r="K45" t="s">
        <v>879</v>
      </c>
    </row>
    <row r="46" spans="1:11" s="7" customFormat="1" ht="19" x14ac:dyDescent="0.25">
      <c r="A46"/>
      <c r="B46" s="3">
        <v>200</v>
      </c>
      <c r="C46" s="35" t="s">
        <v>872</v>
      </c>
      <c r="D46" s="5" t="s">
        <v>19</v>
      </c>
      <c r="E46" s="20">
        <v>22.3</v>
      </c>
      <c r="F46" s="25">
        <v>710</v>
      </c>
      <c r="G46" s="25">
        <v>1020</v>
      </c>
      <c r="H46" s="20">
        <v>21.92</v>
      </c>
      <c r="I46" s="44">
        <v>0.15277777777777776</v>
      </c>
      <c r="J46" s="55"/>
      <c r="K46" t="s">
        <v>880</v>
      </c>
    </row>
    <row r="47" spans="1:11" s="7" customFormat="1" ht="19" x14ac:dyDescent="0.25">
      <c r="A47"/>
      <c r="B47" s="3">
        <v>199</v>
      </c>
      <c r="C47" s="35" t="s">
        <v>872</v>
      </c>
      <c r="D47" s="5" t="s">
        <v>19</v>
      </c>
      <c r="E47" s="20">
        <v>24.8</v>
      </c>
      <c r="F47" s="25">
        <v>1950</v>
      </c>
      <c r="G47" s="25">
        <v>1950</v>
      </c>
      <c r="H47" s="20">
        <v>23.36</v>
      </c>
      <c r="I47" s="44">
        <v>0.24652777777777779</v>
      </c>
      <c r="J47" s="55" t="s">
        <v>881</v>
      </c>
      <c r="K47" t="s">
        <v>882</v>
      </c>
    </row>
    <row r="48" spans="1:11" s="7" customFormat="1" ht="19" x14ac:dyDescent="0.25">
      <c r="A48"/>
      <c r="B48" s="3">
        <v>198</v>
      </c>
      <c r="C48" s="35" t="s">
        <v>872</v>
      </c>
      <c r="D48" s="5" t="s">
        <v>883</v>
      </c>
      <c r="E48" s="20">
        <v>26.1</v>
      </c>
      <c r="F48" s="25">
        <v>1600</v>
      </c>
      <c r="G48" s="25">
        <v>2300</v>
      </c>
      <c r="H48" s="20">
        <v>25.36</v>
      </c>
      <c r="I48" s="44">
        <v>0.2673611111111111</v>
      </c>
      <c r="J48" s="55"/>
      <c r="K48" t="s">
        <v>884</v>
      </c>
    </row>
    <row r="49" spans="1:11" s="7" customFormat="1" ht="19" x14ac:dyDescent="0.25">
      <c r="A49"/>
      <c r="B49" s="3">
        <v>197</v>
      </c>
      <c r="C49" s="35" t="s">
        <v>872</v>
      </c>
      <c r="D49" s="5" t="s">
        <v>23</v>
      </c>
      <c r="E49" s="20">
        <v>22.1</v>
      </c>
      <c r="F49" s="25">
        <v>1320</v>
      </c>
      <c r="G49" s="25">
        <v>2110</v>
      </c>
      <c r="H49" s="20">
        <v>32.26</v>
      </c>
      <c r="I49" s="44">
        <v>0.31944444444444448</v>
      </c>
      <c r="J49" s="55" t="s">
        <v>454</v>
      </c>
      <c r="K49" t="s">
        <v>885</v>
      </c>
    </row>
    <row r="50" spans="1:11" s="7" customFormat="1" ht="19" x14ac:dyDescent="0.25">
      <c r="A50"/>
      <c r="B50" s="3">
        <v>196</v>
      </c>
      <c r="C50" s="35" t="s">
        <v>872</v>
      </c>
      <c r="D50" s="5" t="s">
        <v>23</v>
      </c>
      <c r="E50" s="20">
        <v>30.5</v>
      </c>
      <c r="F50" s="25">
        <v>1730</v>
      </c>
      <c r="G50" s="25">
        <v>1020</v>
      </c>
      <c r="H50" s="20">
        <v>30.1</v>
      </c>
      <c r="I50" s="44">
        <v>0.2951388888888889</v>
      </c>
      <c r="J50" s="55" t="s">
        <v>454</v>
      </c>
      <c r="K50" t="s">
        <v>886</v>
      </c>
    </row>
    <row r="51" spans="1:11" s="7" customFormat="1" ht="19" x14ac:dyDescent="0.25">
      <c r="A51"/>
      <c r="B51" s="3">
        <v>195</v>
      </c>
      <c r="C51" s="35" t="s">
        <v>887</v>
      </c>
      <c r="D51" s="5" t="s">
        <v>844</v>
      </c>
      <c r="E51" s="20">
        <v>29.55</v>
      </c>
      <c r="F51" s="25">
        <v>1110</v>
      </c>
      <c r="G51" s="25">
        <v>1110</v>
      </c>
      <c r="H51" s="20">
        <v>29.15</v>
      </c>
      <c r="I51" s="44">
        <v>0.22569444444444445</v>
      </c>
      <c r="J51" s="55"/>
      <c r="K51" t="s">
        <v>517</v>
      </c>
    </row>
    <row r="52" spans="1:11" s="7" customFormat="1" ht="19" x14ac:dyDescent="0.25">
      <c r="A52"/>
      <c r="B52" s="3">
        <v>194</v>
      </c>
      <c r="C52" s="35" t="s">
        <v>887</v>
      </c>
      <c r="D52" s="5" t="s">
        <v>16</v>
      </c>
      <c r="E52" s="20">
        <v>24.1</v>
      </c>
      <c r="F52" s="25">
        <v>1330</v>
      </c>
      <c r="G52" s="25">
        <v>1330</v>
      </c>
      <c r="H52" s="20">
        <v>23.17</v>
      </c>
      <c r="I52" s="44">
        <v>0.23263888888888887</v>
      </c>
      <c r="J52" s="55"/>
      <c r="K52" t="s">
        <v>888</v>
      </c>
    </row>
    <row r="53" spans="1:11" s="7" customFormat="1" ht="19" x14ac:dyDescent="0.25">
      <c r="A53"/>
      <c r="B53" s="3">
        <v>193</v>
      </c>
      <c r="C53" s="35" t="s">
        <v>887</v>
      </c>
      <c r="D53" s="5" t="s">
        <v>16</v>
      </c>
      <c r="E53" s="20">
        <v>24.2</v>
      </c>
      <c r="F53" s="25">
        <v>1700</v>
      </c>
      <c r="G53" s="25">
        <v>1700</v>
      </c>
      <c r="H53" s="20">
        <v>23.31</v>
      </c>
      <c r="I53" s="44">
        <v>0.21180555555555555</v>
      </c>
      <c r="J53" s="55"/>
      <c r="K53" t="s">
        <v>889</v>
      </c>
    </row>
    <row r="54" spans="1:11" s="7" customFormat="1" ht="19" x14ac:dyDescent="0.25">
      <c r="A54"/>
      <c r="B54" s="3">
        <v>192</v>
      </c>
      <c r="C54" s="35" t="s">
        <v>887</v>
      </c>
      <c r="D54" s="5" t="s">
        <v>16</v>
      </c>
      <c r="E54" s="20">
        <v>32.6</v>
      </c>
      <c r="F54" s="25">
        <v>2200</v>
      </c>
      <c r="G54" s="25">
        <v>2200</v>
      </c>
      <c r="H54" s="20">
        <v>29.19</v>
      </c>
      <c r="I54" s="44">
        <v>0.29166666666666669</v>
      </c>
      <c r="J54" s="55"/>
      <c r="K54" t="s">
        <v>871</v>
      </c>
    </row>
    <row r="55" spans="1:11" s="7" customFormat="1" ht="19" x14ac:dyDescent="0.25">
      <c r="A55"/>
      <c r="B55" s="3">
        <v>191</v>
      </c>
      <c r="C55" s="35" t="s">
        <v>887</v>
      </c>
      <c r="D55" s="5" t="s">
        <v>16</v>
      </c>
      <c r="E55" s="20">
        <v>29.8</v>
      </c>
      <c r="F55" s="25">
        <v>1580</v>
      </c>
      <c r="G55" s="25">
        <v>2600</v>
      </c>
      <c r="H55" s="20">
        <v>29</v>
      </c>
      <c r="I55" s="44">
        <v>0.28472222222222221</v>
      </c>
      <c r="J55" s="55" t="s">
        <v>836</v>
      </c>
      <c r="K55" t="s">
        <v>890</v>
      </c>
    </row>
    <row r="56" spans="1:11" s="7" customFormat="1" ht="19" x14ac:dyDescent="0.25">
      <c r="A56"/>
      <c r="B56" s="3">
        <v>190</v>
      </c>
      <c r="C56" s="35" t="s">
        <v>887</v>
      </c>
      <c r="D56" s="5" t="s">
        <v>22</v>
      </c>
      <c r="E56" s="20">
        <v>24.2</v>
      </c>
      <c r="F56" s="25">
        <v>1090</v>
      </c>
      <c r="G56" s="25">
        <v>1090</v>
      </c>
      <c r="H56" s="20">
        <v>23.77</v>
      </c>
      <c r="I56" s="44">
        <v>0.21180555555555555</v>
      </c>
      <c r="J56" s="55"/>
      <c r="K56" t="s">
        <v>891</v>
      </c>
    </row>
    <row r="57" spans="1:11" s="7" customFormat="1" ht="19" x14ac:dyDescent="0.25">
      <c r="A57"/>
      <c r="B57" s="3">
        <v>189</v>
      </c>
      <c r="C57" s="35" t="s">
        <v>887</v>
      </c>
      <c r="D57" s="5" t="s">
        <v>22</v>
      </c>
      <c r="E57" s="20">
        <v>32.799999999999997</v>
      </c>
      <c r="F57" s="25">
        <v>1890</v>
      </c>
      <c r="G57" s="25">
        <v>1930</v>
      </c>
      <c r="H57" s="20">
        <v>32.32</v>
      </c>
      <c r="I57" s="44">
        <v>0.32291666666666669</v>
      </c>
      <c r="J57" s="55"/>
      <c r="K57" t="s">
        <v>892</v>
      </c>
    </row>
    <row r="58" spans="1:11" s="7" customFormat="1" ht="19" x14ac:dyDescent="0.25">
      <c r="A58"/>
      <c r="B58" s="3">
        <v>188</v>
      </c>
      <c r="C58" s="35" t="s">
        <v>887</v>
      </c>
      <c r="D58" s="5" t="s">
        <v>23</v>
      </c>
      <c r="E58" s="20">
        <v>28.5</v>
      </c>
      <c r="F58" s="25">
        <v>1820</v>
      </c>
      <c r="G58" s="25">
        <v>990</v>
      </c>
      <c r="H58" s="20">
        <v>25.33</v>
      </c>
      <c r="I58" s="44">
        <v>0.26180555555555557</v>
      </c>
      <c r="J58" s="55" t="s">
        <v>454</v>
      </c>
      <c r="K58" t="s">
        <v>517</v>
      </c>
    </row>
    <row r="59" spans="1:11" s="7" customFormat="1" ht="19" x14ac:dyDescent="0.25">
      <c r="A59"/>
      <c r="B59" s="3">
        <v>187</v>
      </c>
      <c r="C59" s="35" t="s">
        <v>893</v>
      </c>
      <c r="D59" s="5" t="s">
        <v>894</v>
      </c>
      <c r="E59" s="20">
        <v>34.200000000000003</v>
      </c>
      <c r="F59" s="25">
        <v>1900</v>
      </c>
      <c r="G59" s="25">
        <v>1900</v>
      </c>
      <c r="H59" s="20">
        <v>32.229999999999997</v>
      </c>
      <c r="I59" s="44">
        <v>0.31388888888888888</v>
      </c>
      <c r="J59" s="55"/>
      <c r="K59" t="s">
        <v>895</v>
      </c>
    </row>
    <row r="60" spans="1:11" s="7" customFormat="1" ht="19" x14ac:dyDescent="0.25">
      <c r="A60"/>
      <c r="B60" s="3">
        <v>186</v>
      </c>
      <c r="C60" s="35" t="s">
        <v>893</v>
      </c>
      <c r="D60" s="5" t="s">
        <v>896</v>
      </c>
      <c r="E60" s="20">
        <v>39.200000000000003</v>
      </c>
      <c r="F60" s="25">
        <v>2095</v>
      </c>
      <c r="G60" s="25">
        <v>2095</v>
      </c>
      <c r="H60" s="20">
        <v>38.700000000000003</v>
      </c>
      <c r="I60" s="44">
        <v>0.36458333333333331</v>
      </c>
      <c r="J60" s="55"/>
      <c r="K60" t="s">
        <v>897</v>
      </c>
    </row>
    <row r="61" spans="1:11" s="7" customFormat="1" ht="19" x14ac:dyDescent="0.25">
      <c r="A61"/>
      <c r="B61" s="3">
        <v>185</v>
      </c>
      <c r="C61" s="35" t="s">
        <v>893</v>
      </c>
      <c r="D61" s="5" t="s">
        <v>875</v>
      </c>
      <c r="E61" s="20">
        <v>35.200000000000003</v>
      </c>
      <c r="F61" s="25">
        <v>1600</v>
      </c>
      <c r="G61" s="25">
        <v>1600</v>
      </c>
      <c r="H61" s="20">
        <v>31.72</v>
      </c>
      <c r="I61" s="44">
        <v>0.31388888888888888</v>
      </c>
      <c r="J61" s="55"/>
      <c r="K61" t="s">
        <v>898</v>
      </c>
    </row>
    <row r="62" spans="1:11" s="7" customFormat="1" ht="19" x14ac:dyDescent="0.25">
      <c r="A62"/>
      <c r="B62" s="3">
        <v>184</v>
      </c>
      <c r="C62" s="35" t="s">
        <v>893</v>
      </c>
      <c r="D62" s="5" t="s">
        <v>14</v>
      </c>
      <c r="E62" s="20">
        <v>28.7</v>
      </c>
      <c r="F62" s="25">
        <v>1180</v>
      </c>
      <c r="G62" s="25">
        <v>1180</v>
      </c>
      <c r="H62" s="20">
        <v>26.04</v>
      </c>
      <c r="I62" s="44">
        <v>0.20902777777777778</v>
      </c>
      <c r="J62" s="55"/>
      <c r="K62" t="s">
        <v>517</v>
      </c>
    </row>
    <row r="63" spans="1:11" s="7" customFormat="1" ht="19" x14ac:dyDescent="0.25">
      <c r="A63"/>
      <c r="B63" s="3">
        <v>183</v>
      </c>
      <c r="C63" s="35" t="s">
        <v>893</v>
      </c>
      <c r="D63" s="5" t="s">
        <v>16</v>
      </c>
      <c r="E63" s="20">
        <v>28.5</v>
      </c>
      <c r="F63" s="25">
        <v>1950</v>
      </c>
      <c r="G63" s="25">
        <v>1250</v>
      </c>
      <c r="H63" s="20">
        <v>23.21</v>
      </c>
      <c r="I63" s="44">
        <v>0.26250000000000001</v>
      </c>
      <c r="J63" s="55"/>
      <c r="K63" t="s">
        <v>899</v>
      </c>
    </row>
    <row r="64" spans="1:11" s="7" customFormat="1" ht="19" x14ac:dyDescent="0.25">
      <c r="A64"/>
      <c r="B64" s="3">
        <v>182</v>
      </c>
      <c r="C64" s="35" t="s">
        <v>893</v>
      </c>
      <c r="D64" s="5" t="s">
        <v>16</v>
      </c>
      <c r="E64" s="20">
        <v>21.2</v>
      </c>
      <c r="F64" s="25">
        <v>1450</v>
      </c>
      <c r="G64" s="25">
        <v>1450</v>
      </c>
      <c r="H64" s="20">
        <v>19.850000000000001</v>
      </c>
      <c r="I64" s="44">
        <v>0.20694444444444446</v>
      </c>
      <c r="J64" s="55"/>
      <c r="K64" t="s">
        <v>900</v>
      </c>
    </row>
    <row r="65" spans="1:11" s="7" customFormat="1" ht="19" x14ac:dyDescent="0.25">
      <c r="A65"/>
      <c r="B65" s="3">
        <v>181</v>
      </c>
      <c r="C65" s="35" t="s">
        <v>893</v>
      </c>
      <c r="D65" s="5" t="s">
        <v>844</v>
      </c>
      <c r="E65" s="20">
        <v>21.6</v>
      </c>
      <c r="F65" s="25">
        <v>1101</v>
      </c>
      <c r="G65" s="25">
        <v>1101</v>
      </c>
      <c r="H65" s="20">
        <v>20.04</v>
      </c>
      <c r="I65" s="44">
        <v>0.17708333333333334</v>
      </c>
      <c r="J65" s="55"/>
      <c r="K65" t="s">
        <v>901</v>
      </c>
    </row>
    <row r="66" spans="1:11" s="7" customFormat="1" ht="19" x14ac:dyDescent="0.25">
      <c r="A66"/>
      <c r="B66" s="3">
        <v>180</v>
      </c>
      <c r="C66" s="35" t="s">
        <v>893</v>
      </c>
      <c r="D66" s="5" t="s">
        <v>16</v>
      </c>
      <c r="E66" s="20">
        <v>29.13</v>
      </c>
      <c r="F66" s="25">
        <v>1901</v>
      </c>
      <c r="G66" s="25">
        <v>2386</v>
      </c>
      <c r="H66" s="20">
        <v>28.08</v>
      </c>
      <c r="I66" s="44">
        <v>0.23750000000000002</v>
      </c>
      <c r="J66" s="55"/>
      <c r="K66" t="s">
        <v>902</v>
      </c>
    </row>
    <row r="67" spans="1:11" s="7" customFormat="1" ht="19" x14ac:dyDescent="0.25">
      <c r="A67"/>
      <c r="B67" s="3">
        <v>179</v>
      </c>
      <c r="C67" s="35" t="s">
        <v>893</v>
      </c>
      <c r="D67" s="5" t="s">
        <v>844</v>
      </c>
      <c r="E67" s="20">
        <v>19.2</v>
      </c>
      <c r="F67" s="25">
        <v>938</v>
      </c>
      <c r="G67" s="25">
        <v>938</v>
      </c>
      <c r="H67" s="20">
        <v>18.66</v>
      </c>
      <c r="I67" s="44">
        <v>0.15277777777777776</v>
      </c>
      <c r="J67" s="55"/>
      <c r="K67" t="s">
        <v>517</v>
      </c>
    </row>
    <row r="68" spans="1:11" s="7" customFormat="1" ht="19" x14ac:dyDescent="0.25">
      <c r="A68"/>
      <c r="B68" s="3">
        <v>178</v>
      </c>
      <c r="C68" s="35" t="s">
        <v>893</v>
      </c>
      <c r="D68" s="5" t="s">
        <v>16</v>
      </c>
      <c r="E68" s="20">
        <v>27.09</v>
      </c>
      <c r="F68" s="25">
        <v>2560</v>
      </c>
      <c r="G68" s="25">
        <v>1510</v>
      </c>
      <c r="H68" s="20">
        <v>23.28</v>
      </c>
      <c r="I68" s="44">
        <v>0.27083333333333331</v>
      </c>
      <c r="J68" s="55"/>
      <c r="K68" t="s">
        <v>903</v>
      </c>
    </row>
    <row r="69" spans="1:11" s="7" customFormat="1" ht="19" x14ac:dyDescent="0.25">
      <c r="A69"/>
      <c r="B69" s="3">
        <v>177</v>
      </c>
      <c r="C69" s="35" t="s">
        <v>893</v>
      </c>
      <c r="D69" s="5" t="s">
        <v>16</v>
      </c>
      <c r="E69" s="20">
        <v>36.9</v>
      </c>
      <c r="F69" s="25">
        <v>2490</v>
      </c>
      <c r="G69" s="25">
        <v>2490</v>
      </c>
      <c r="H69" s="20">
        <v>35.700000000000003</v>
      </c>
      <c r="I69" s="44">
        <v>0.34375</v>
      </c>
      <c r="J69" s="55"/>
      <c r="K69" t="s">
        <v>904</v>
      </c>
    </row>
    <row r="70" spans="1:11" s="7" customFormat="1" ht="19" x14ac:dyDescent="0.25">
      <c r="A70"/>
      <c r="B70" s="3">
        <v>176</v>
      </c>
      <c r="C70" s="35" t="s">
        <v>905</v>
      </c>
      <c r="D70" s="5" t="s">
        <v>12</v>
      </c>
      <c r="E70" s="20">
        <v>30.5</v>
      </c>
      <c r="F70" s="25">
        <v>1255</v>
      </c>
      <c r="G70" s="25">
        <v>1255</v>
      </c>
      <c r="H70" s="20">
        <v>27.91</v>
      </c>
      <c r="I70" s="44">
        <v>0.21527777777777779</v>
      </c>
      <c r="J70" s="55"/>
      <c r="K70" t="s">
        <v>906</v>
      </c>
    </row>
    <row r="71" spans="1:11" s="7" customFormat="1" ht="19" x14ac:dyDescent="0.25">
      <c r="A71"/>
      <c r="B71" s="3">
        <v>175</v>
      </c>
      <c r="C71" s="35" t="s">
        <v>905</v>
      </c>
      <c r="D71" s="5" t="s">
        <v>671</v>
      </c>
      <c r="E71" s="20">
        <v>28.4</v>
      </c>
      <c r="F71" s="25">
        <v>630</v>
      </c>
      <c r="G71" s="25">
        <v>630</v>
      </c>
      <c r="H71" s="20">
        <v>25.41</v>
      </c>
      <c r="I71" s="44">
        <v>0.19097222222222221</v>
      </c>
      <c r="J71" s="55"/>
      <c r="K71" t="s">
        <v>517</v>
      </c>
    </row>
    <row r="72" spans="1:11" s="7" customFormat="1" ht="19" x14ac:dyDescent="0.25">
      <c r="A72"/>
      <c r="B72" s="3">
        <v>174</v>
      </c>
      <c r="C72" s="35" t="s">
        <v>905</v>
      </c>
      <c r="D72" s="5" t="s">
        <v>671</v>
      </c>
      <c r="E72" s="20">
        <v>21.5</v>
      </c>
      <c r="F72" s="25">
        <v>660</v>
      </c>
      <c r="G72" s="25">
        <v>700</v>
      </c>
      <c r="H72" s="20">
        <v>21.22</v>
      </c>
      <c r="I72" s="44">
        <v>0.14583333333333334</v>
      </c>
      <c r="J72" s="55"/>
      <c r="K72" t="s">
        <v>907</v>
      </c>
    </row>
    <row r="73" spans="1:11" s="7" customFormat="1" ht="19" x14ac:dyDescent="0.25">
      <c r="A73"/>
      <c r="B73" s="3">
        <v>173</v>
      </c>
      <c r="C73" s="35" t="s">
        <v>905</v>
      </c>
      <c r="D73" s="5" t="s">
        <v>14</v>
      </c>
      <c r="E73" s="20">
        <v>28.3</v>
      </c>
      <c r="F73" s="25">
        <v>1400</v>
      </c>
      <c r="G73" s="25">
        <v>1470</v>
      </c>
      <c r="H73" s="20">
        <v>25.54</v>
      </c>
      <c r="I73" s="44">
        <v>0.20486111111111113</v>
      </c>
      <c r="J73" s="55"/>
      <c r="K73" t="s">
        <v>517</v>
      </c>
    </row>
    <row r="74" spans="1:11" s="7" customFormat="1" ht="19" x14ac:dyDescent="0.25">
      <c r="A74"/>
      <c r="B74" s="3">
        <v>172</v>
      </c>
      <c r="C74" s="35" t="s">
        <v>905</v>
      </c>
      <c r="D74" s="5" t="s">
        <v>16</v>
      </c>
      <c r="E74" s="20">
        <v>22.8</v>
      </c>
      <c r="F74" s="25">
        <v>1410</v>
      </c>
      <c r="G74" s="25">
        <v>1410</v>
      </c>
      <c r="H74" s="20">
        <v>21.2</v>
      </c>
      <c r="I74" s="44">
        <v>0.16319444444444445</v>
      </c>
      <c r="J74" s="55"/>
      <c r="K74" t="s">
        <v>908</v>
      </c>
    </row>
    <row r="75" spans="1:11" s="7" customFormat="1" ht="19" x14ac:dyDescent="0.25">
      <c r="A75"/>
      <c r="B75" s="3">
        <v>171</v>
      </c>
      <c r="C75" s="35" t="s">
        <v>905</v>
      </c>
      <c r="D75" s="5" t="s">
        <v>16</v>
      </c>
      <c r="E75" s="20">
        <v>25.3</v>
      </c>
      <c r="F75" s="25">
        <v>1350</v>
      </c>
      <c r="G75" s="25">
        <v>1350</v>
      </c>
      <c r="H75" s="20">
        <v>24.37</v>
      </c>
      <c r="I75" s="44">
        <v>0.23958333333333334</v>
      </c>
      <c r="J75" s="55"/>
      <c r="K75" t="s">
        <v>909</v>
      </c>
    </row>
    <row r="76" spans="1:11" s="7" customFormat="1" ht="19" x14ac:dyDescent="0.25">
      <c r="A76"/>
      <c r="B76" s="3">
        <v>170</v>
      </c>
      <c r="C76" s="35" t="s">
        <v>905</v>
      </c>
      <c r="D76" s="5" t="s">
        <v>16</v>
      </c>
      <c r="E76" s="20">
        <v>34.1</v>
      </c>
      <c r="F76" s="25">
        <v>1950</v>
      </c>
      <c r="G76" s="25">
        <v>1950</v>
      </c>
      <c r="H76" s="20">
        <v>32.96</v>
      </c>
      <c r="I76" s="44">
        <v>0.28125</v>
      </c>
      <c r="J76" s="55"/>
      <c r="K76" t="s">
        <v>910</v>
      </c>
    </row>
    <row r="77" spans="1:11" s="7" customFormat="1" ht="19" x14ac:dyDescent="0.25">
      <c r="A77"/>
      <c r="B77" s="3">
        <v>169</v>
      </c>
      <c r="C77" s="35" t="s">
        <v>905</v>
      </c>
      <c r="D77" s="5" t="s">
        <v>16</v>
      </c>
      <c r="E77" s="20">
        <v>26.17</v>
      </c>
      <c r="F77" s="25">
        <v>1475</v>
      </c>
      <c r="G77" s="25">
        <v>1475</v>
      </c>
      <c r="H77" s="20">
        <v>22.16</v>
      </c>
      <c r="I77" s="44">
        <v>0.22916666666666666</v>
      </c>
      <c r="J77" s="55"/>
      <c r="K77" t="s">
        <v>911</v>
      </c>
    </row>
    <row r="78" spans="1:11" s="7" customFormat="1" ht="19" x14ac:dyDescent="0.25">
      <c r="A78"/>
      <c r="B78" s="3">
        <v>168</v>
      </c>
      <c r="C78" s="35" t="s">
        <v>905</v>
      </c>
      <c r="D78" s="5" t="s">
        <v>16</v>
      </c>
      <c r="E78" s="20">
        <v>39.04</v>
      </c>
      <c r="F78" s="25">
        <v>1852</v>
      </c>
      <c r="G78" s="25">
        <v>2486</v>
      </c>
      <c r="H78" s="20">
        <v>35.729999999999997</v>
      </c>
      <c r="I78" s="44">
        <v>0.34027777777777773</v>
      </c>
      <c r="J78" s="55"/>
      <c r="K78" t="s">
        <v>912</v>
      </c>
    </row>
    <row r="79" spans="1:11" s="7" customFormat="1" ht="19" x14ac:dyDescent="0.25">
      <c r="A79"/>
      <c r="B79" s="3">
        <v>167</v>
      </c>
      <c r="C79" s="35" t="s">
        <v>905</v>
      </c>
      <c r="D79" s="5" t="s">
        <v>16</v>
      </c>
      <c r="E79" s="20">
        <v>31.2</v>
      </c>
      <c r="F79" s="25">
        <v>1360</v>
      </c>
      <c r="G79" s="25">
        <v>1360</v>
      </c>
      <c r="H79" s="20">
        <v>26.68</v>
      </c>
      <c r="I79" s="44">
        <v>0.23958333333333334</v>
      </c>
      <c r="J79" s="55"/>
      <c r="K79" t="s">
        <v>913</v>
      </c>
    </row>
    <row r="80" spans="1:11" s="7" customFormat="1" ht="19" x14ac:dyDescent="0.25">
      <c r="A80"/>
      <c r="B80" s="3">
        <v>166</v>
      </c>
      <c r="C80" s="35" t="s">
        <v>905</v>
      </c>
      <c r="D80" s="5" t="s">
        <v>16</v>
      </c>
      <c r="E80" s="20">
        <v>30.5</v>
      </c>
      <c r="F80" s="25">
        <v>970</v>
      </c>
      <c r="G80" s="25">
        <v>1250</v>
      </c>
      <c r="H80" s="20">
        <v>27.48</v>
      </c>
      <c r="I80" s="44">
        <v>0.25347222222222221</v>
      </c>
      <c r="J80" s="55" t="s">
        <v>914</v>
      </c>
      <c r="K80" t="s">
        <v>915</v>
      </c>
    </row>
    <row r="81" spans="1:11" s="7" customFormat="1" ht="19" x14ac:dyDescent="0.25">
      <c r="A81"/>
      <c r="B81" s="3">
        <v>165</v>
      </c>
      <c r="C81" s="35" t="s">
        <v>916</v>
      </c>
      <c r="D81" s="5" t="s">
        <v>19</v>
      </c>
      <c r="E81" s="20">
        <v>27.2</v>
      </c>
      <c r="F81" s="25">
        <v>1444</v>
      </c>
      <c r="G81" s="25">
        <v>1405</v>
      </c>
      <c r="H81" s="20">
        <v>25.27</v>
      </c>
      <c r="I81" s="44">
        <v>0.1875</v>
      </c>
      <c r="J81" s="55" t="s">
        <v>917</v>
      </c>
      <c r="K81" t="s">
        <v>918</v>
      </c>
    </row>
    <row r="82" spans="1:11" s="7" customFormat="1" ht="19" x14ac:dyDescent="0.25">
      <c r="A82"/>
      <c r="B82" s="3">
        <v>164</v>
      </c>
      <c r="C82" s="35" t="s">
        <v>916</v>
      </c>
      <c r="D82" s="5" t="s">
        <v>14</v>
      </c>
      <c r="E82" s="20">
        <v>25.95</v>
      </c>
      <c r="F82" s="25">
        <v>1479</v>
      </c>
      <c r="G82" s="25">
        <v>1479</v>
      </c>
      <c r="H82" s="20">
        <v>21.98</v>
      </c>
      <c r="I82" s="44">
        <v>0.19027777777777777</v>
      </c>
      <c r="J82" s="55"/>
      <c r="K82" t="s">
        <v>919</v>
      </c>
    </row>
    <row r="83" spans="1:11" s="7" customFormat="1" ht="19" x14ac:dyDescent="0.25">
      <c r="A83"/>
      <c r="B83" s="3">
        <v>163</v>
      </c>
      <c r="C83" s="35" t="s">
        <v>916</v>
      </c>
      <c r="D83" s="5" t="s">
        <v>16</v>
      </c>
      <c r="E83" s="20">
        <v>27.1</v>
      </c>
      <c r="F83" s="25">
        <v>1548</v>
      </c>
      <c r="G83" s="25">
        <v>1199</v>
      </c>
      <c r="H83" s="20">
        <v>25.13</v>
      </c>
      <c r="I83" s="44">
        <v>0.22916666666666666</v>
      </c>
      <c r="J83" s="55"/>
      <c r="K83" t="s">
        <v>920</v>
      </c>
    </row>
    <row r="84" spans="1:11" s="7" customFormat="1" ht="19" x14ac:dyDescent="0.25">
      <c r="A84"/>
      <c r="B84" s="3">
        <v>162</v>
      </c>
      <c r="C84" s="35" t="s">
        <v>916</v>
      </c>
      <c r="D84" s="5" t="s">
        <v>14</v>
      </c>
      <c r="E84" s="20">
        <v>31.65</v>
      </c>
      <c r="F84" s="25">
        <v>1456</v>
      </c>
      <c r="G84" s="25">
        <v>1456</v>
      </c>
      <c r="H84" s="20">
        <v>29.11</v>
      </c>
      <c r="I84" s="44">
        <v>0.23611111111111113</v>
      </c>
      <c r="J84" s="55"/>
      <c r="K84" t="s">
        <v>921</v>
      </c>
    </row>
    <row r="85" spans="1:11" s="7" customFormat="1" ht="19" x14ac:dyDescent="0.25">
      <c r="A85"/>
      <c r="B85" s="3">
        <v>161</v>
      </c>
      <c r="C85" s="35" t="s">
        <v>916</v>
      </c>
      <c r="D85" s="5" t="s">
        <v>19</v>
      </c>
      <c r="E85" s="20">
        <v>23.5</v>
      </c>
      <c r="F85" s="25">
        <v>1287</v>
      </c>
      <c r="G85" s="25">
        <v>1319</v>
      </c>
      <c r="H85" s="20">
        <v>20.010000000000002</v>
      </c>
      <c r="I85" s="44">
        <v>0.24513888888888888</v>
      </c>
      <c r="J85" s="55"/>
      <c r="K85" t="s">
        <v>922</v>
      </c>
    </row>
    <row r="86" spans="1:11" s="7" customFormat="1" ht="19" x14ac:dyDescent="0.25">
      <c r="A86"/>
      <c r="B86" s="3">
        <v>160</v>
      </c>
      <c r="C86" s="35" t="s">
        <v>916</v>
      </c>
      <c r="D86" s="5" t="s">
        <v>844</v>
      </c>
      <c r="E86" s="20">
        <v>31.05</v>
      </c>
      <c r="F86" s="25">
        <v>1266</v>
      </c>
      <c r="G86" s="25">
        <v>1441</v>
      </c>
      <c r="H86" s="20">
        <v>28.37</v>
      </c>
      <c r="I86" s="44">
        <v>0.24305555555555555</v>
      </c>
      <c r="J86" s="55"/>
      <c r="K86" t="s">
        <v>923</v>
      </c>
    </row>
    <row r="87" spans="1:11" s="7" customFormat="1" ht="19" x14ac:dyDescent="0.25">
      <c r="A87"/>
      <c r="B87" s="3">
        <v>159</v>
      </c>
      <c r="C87" s="35" t="s">
        <v>916</v>
      </c>
      <c r="D87" s="5" t="s">
        <v>16</v>
      </c>
      <c r="E87" s="20">
        <v>28.8</v>
      </c>
      <c r="F87" s="25">
        <v>1720</v>
      </c>
      <c r="G87" s="25">
        <v>1720</v>
      </c>
      <c r="H87" s="20">
        <v>27.64</v>
      </c>
      <c r="I87" s="44">
        <v>0.22222222222222221</v>
      </c>
      <c r="J87" s="55"/>
      <c r="K87" t="s">
        <v>924</v>
      </c>
    </row>
    <row r="88" spans="1:11" s="7" customFormat="1" ht="19" x14ac:dyDescent="0.25">
      <c r="A88"/>
      <c r="B88" s="3">
        <v>158</v>
      </c>
      <c r="C88" s="35" t="s">
        <v>925</v>
      </c>
      <c r="D88" s="5" t="s">
        <v>671</v>
      </c>
      <c r="E88" s="20">
        <v>20.5</v>
      </c>
      <c r="F88" s="25">
        <v>326</v>
      </c>
      <c r="G88" s="25">
        <v>308</v>
      </c>
      <c r="H88" s="20">
        <v>19.010000000000002</v>
      </c>
      <c r="I88" s="44">
        <v>0.10694444444444444</v>
      </c>
      <c r="J88" s="55"/>
      <c r="K88" t="s">
        <v>926</v>
      </c>
    </row>
    <row r="89" spans="1:11" s="7" customFormat="1" ht="19" x14ac:dyDescent="0.25">
      <c r="A89"/>
      <c r="B89" s="3">
        <v>157</v>
      </c>
      <c r="C89" s="35" t="s">
        <v>925</v>
      </c>
      <c r="D89" s="5" t="s">
        <v>16</v>
      </c>
      <c r="E89" s="20">
        <v>24.6</v>
      </c>
      <c r="F89" s="25">
        <v>1401</v>
      </c>
      <c r="G89" s="25">
        <v>1233</v>
      </c>
      <c r="H89" s="20">
        <v>22.02</v>
      </c>
      <c r="I89" s="44">
        <v>0.20138888888888887</v>
      </c>
      <c r="J89" s="55"/>
      <c r="K89" t="s">
        <v>927</v>
      </c>
    </row>
    <row r="90" spans="1:11" s="7" customFormat="1" ht="19" x14ac:dyDescent="0.25">
      <c r="A90"/>
      <c r="B90" s="3">
        <v>156</v>
      </c>
      <c r="C90" s="35" t="s">
        <v>925</v>
      </c>
      <c r="D90" s="5" t="s">
        <v>14</v>
      </c>
      <c r="E90" s="20">
        <v>32.299999999999997</v>
      </c>
      <c r="F90" s="25">
        <v>1677</v>
      </c>
      <c r="G90" s="25">
        <v>1677</v>
      </c>
      <c r="H90" s="20">
        <v>29.51</v>
      </c>
      <c r="I90" s="44">
        <v>0.26250000000000001</v>
      </c>
      <c r="J90" s="55" t="s">
        <v>689</v>
      </c>
      <c r="K90" t="s">
        <v>928</v>
      </c>
    </row>
    <row r="91" spans="1:11" s="7" customFormat="1" ht="19" x14ac:dyDescent="0.25">
      <c r="A91"/>
      <c r="B91" s="3">
        <v>155</v>
      </c>
      <c r="C91" s="35" t="s">
        <v>925</v>
      </c>
      <c r="D91" s="5" t="s">
        <v>16</v>
      </c>
      <c r="E91" s="20">
        <v>37.04</v>
      </c>
      <c r="F91" s="25">
        <v>1340</v>
      </c>
      <c r="G91" s="25">
        <v>1340</v>
      </c>
      <c r="H91" s="20">
        <v>32.17</v>
      </c>
      <c r="I91" s="44">
        <v>0.27499999999999997</v>
      </c>
      <c r="J91" s="55" t="s">
        <v>454</v>
      </c>
      <c r="K91" t="s">
        <v>929</v>
      </c>
    </row>
    <row r="92" spans="1:11" s="7" customFormat="1" ht="19" x14ac:dyDescent="0.25">
      <c r="A92"/>
      <c r="B92" s="3">
        <v>154</v>
      </c>
      <c r="C92" s="35" t="s">
        <v>925</v>
      </c>
      <c r="D92" s="5" t="s">
        <v>16</v>
      </c>
      <c r="E92" s="20">
        <v>22.3</v>
      </c>
      <c r="F92" s="25">
        <v>583</v>
      </c>
      <c r="G92" s="25">
        <v>583</v>
      </c>
      <c r="H92" s="20">
        <v>17.18</v>
      </c>
      <c r="I92" s="44">
        <v>0.14375000000000002</v>
      </c>
      <c r="J92" s="55"/>
      <c r="K92" t="s">
        <v>517</v>
      </c>
    </row>
    <row r="93" spans="1:11" s="7" customFormat="1" ht="19" x14ac:dyDescent="0.25">
      <c r="A93"/>
      <c r="B93" s="3">
        <v>153</v>
      </c>
      <c r="C93" s="35" t="s">
        <v>925</v>
      </c>
      <c r="D93" s="5" t="s">
        <v>844</v>
      </c>
      <c r="E93" s="20">
        <v>28.2</v>
      </c>
      <c r="F93" s="25">
        <v>1877</v>
      </c>
      <c r="G93" s="25">
        <v>1738</v>
      </c>
      <c r="H93" s="20">
        <v>27.01</v>
      </c>
      <c r="I93" s="44">
        <v>0.20486111111111113</v>
      </c>
      <c r="J93" s="55"/>
      <c r="K93" t="s">
        <v>930</v>
      </c>
    </row>
    <row r="94" spans="1:11" s="7" customFormat="1" ht="19" x14ac:dyDescent="0.25">
      <c r="A94"/>
      <c r="B94" s="3">
        <v>152</v>
      </c>
      <c r="C94" s="35" t="s">
        <v>925</v>
      </c>
      <c r="D94" s="5" t="s">
        <v>19</v>
      </c>
      <c r="E94" s="20">
        <v>27.8</v>
      </c>
      <c r="F94" s="25">
        <v>1219</v>
      </c>
      <c r="G94" s="25">
        <v>1310</v>
      </c>
      <c r="H94" s="20">
        <v>23.93</v>
      </c>
      <c r="I94" s="44">
        <v>0.22916666666666666</v>
      </c>
      <c r="J94" s="55"/>
      <c r="K94" t="s">
        <v>931</v>
      </c>
    </row>
    <row r="95" spans="1:11" s="7" customFormat="1" ht="19" x14ac:dyDescent="0.25">
      <c r="A95"/>
      <c r="B95" s="3">
        <v>151</v>
      </c>
      <c r="C95" s="35" t="s">
        <v>925</v>
      </c>
      <c r="D95" s="5" t="s">
        <v>16</v>
      </c>
      <c r="E95" s="20">
        <v>25.8</v>
      </c>
      <c r="F95" s="25">
        <v>1701</v>
      </c>
      <c r="G95" s="25">
        <v>1612</v>
      </c>
      <c r="H95" s="20">
        <v>25.2</v>
      </c>
      <c r="I95" s="44">
        <v>0.19444444444444445</v>
      </c>
      <c r="J95" s="55"/>
      <c r="K95" t="s">
        <v>932</v>
      </c>
    </row>
    <row r="96" spans="1:11" s="7" customFormat="1" ht="19" x14ac:dyDescent="0.25">
      <c r="A96"/>
      <c r="B96" s="3">
        <v>150</v>
      </c>
      <c r="C96" s="35" t="s">
        <v>925</v>
      </c>
      <c r="D96" s="5" t="s">
        <v>19</v>
      </c>
      <c r="E96" s="20">
        <v>33.15</v>
      </c>
      <c r="F96" s="25">
        <v>1455</v>
      </c>
      <c r="G96" s="25">
        <v>1455</v>
      </c>
      <c r="H96" s="20">
        <v>31.7</v>
      </c>
      <c r="I96" s="44">
        <v>0.22777777777777777</v>
      </c>
      <c r="J96" s="55"/>
      <c r="K96" t="s">
        <v>517</v>
      </c>
    </row>
    <row r="97" spans="1:11" s="7" customFormat="1" ht="19" x14ac:dyDescent="0.25">
      <c r="A97"/>
      <c r="B97" s="3">
        <v>149</v>
      </c>
      <c r="C97" s="35" t="s">
        <v>925</v>
      </c>
      <c r="D97" s="5" t="s">
        <v>19</v>
      </c>
      <c r="E97" s="20">
        <v>25.5</v>
      </c>
      <c r="F97" s="25">
        <v>1093</v>
      </c>
      <c r="G97" s="25">
        <v>1146</v>
      </c>
      <c r="H97" s="20">
        <v>21.73</v>
      </c>
      <c r="I97" s="44">
        <v>0.20486111111111113</v>
      </c>
      <c r="J97" s="55"/>
      <c r="K97" t="s">
        <v>933</v>
      </c>
    </row>
    <row r="98" spans="1:11" s="7" customFormat="1" ht="19" x14ac:dyDescent="0.25">
      <c r="A98"/>
      <c r="B98" s="3">
        <v>148</v>
      </c>
      <c r="C98" s="35" t="s">
        <v>925</v>
      </c>
      <c r="D98" s="5" t="s">
        <v>16</v>
      </c>
      <c r="E98" s="20">
        <v>31.3</v>
      </c>
      <c r="F98" s="25">
        <v>1493</v>
      </c>
      <c r="G98" s="25">
        <v>1334</v>
      </c>
      <c r="H98" s="20">
        <v>29.85</v>
      </c>
      <c r="I98" s="44">
        <v>0.20138888888888887</v>
      </c>
      <c r="J98" s="55"/>
      <c r="K98" t="s">
        <v>934</v>
      </c>
    </row>
    <row r="99" spans="1:11" s="7" customFormat="1" ht="19" x14ac:dyDescent="0.25">
      <c r="A99"/>
      <c r="B99" s="3">
        <v>147</v>
      </c>
      <c r="C99" s="35" t="s">
        <v>925</v>
      </c>
      <c r="D99" s="5" t="s">
        <v>19</v>
      </c>
      <c r="E99" s="20">
        <v>25.2</v>
      </c>
      <c r="F99" s="25">
        <v>1281</v>
      </c>
      <c r="G99" s="25">
        <v>1281</v>
      </c>
      <c r="H99" s="20">
        <v>23.62</v>
      </c>
      <c r="I99" s="44">
        <v>0.19166666666666665</v>
      </c>
      <c r="J99" s="55"/>
      <c r="K99" t="s">
        <v>935</v>
      </c>
    </row>
    <row r="100" spans="1:11" s="7" customFormat="1" ht="19" x14ac:dyDescent="0.25">
      <c r="A100"/>
      <c r="B100" s="3">
        <v>146</v>
      </c>
      <c r="C100" s="35" t="s">
        <v>936</v>
      </c>
      <c r="D100" s="5" t="s">
        <v>16</v>
      </c>
      <c r="E100" s="20">
        <v>30.84</v>
      </c>
      <c r="F100" s="25">
        <v>901</v>
      </c>
      <c r="G100" s="25">
        <v>937</v>
      </c>
      <c r="H100" s="20">
        <v>26.73</v>
      </c>
      <c r="I100" s="44">
        <v>0.18055555555555555</v>
      </c>
      <c r="J100" s="55"/>
      <c r="K100" t="s">
        <v>937</v>
      </c>
    </row>
    <row r="101" spans="1:11" s="7" customFormat="1" ht="19" x14ac:dyDescent="0.25">
      <c r="A101"/>
      <c r="B101" s="3">
        <v>145</v>
      </c>
      <c r="C101" s="35" t="s">
        <v>936</v>
      </c>
      <c r="D101" s="5" t="s">
        <v>19</v>
      </c>
      <c r="E101" s="20">
        <v>22.37</v>
      </c>
      <c r="F101" s="25">
        <v>1027</v>
      </c>
      <c r="G101" s="25">
        <v>1027</v>
      </c>
      <c r="H101" s="20">
        <v>20.010000000000002</v>
      </c>
      <c r="I101" s="44">
        <v>0.20833333333333334</v>
      </c>
      <c r="J101" s="55" t="s">
        <v>938</v>
      </c>
      <c r="K101" t="s">
        <v>939</v>
      </c>
    </row>
    <row r="102" spans="1:11" s="7" customFormat="1" ht="19" x14ac:dyDescent="0.25">
      <c r="A102"/>
      <c r="B102" s="3">
        <v>144</v>
      </c>
      <c r="C102" s="35" t="s">
        <v>936</v>
      </c>
      <c r="D102" s="5" t="s">
        <v>16</v>
      </c>
      <c r="E102" s="20">
        <v>27.1</v>
      </c>
      <c r="F102" s="25">
        <v>1023</v>
      </c>
      <c r="G102" s="25">
        <v>1427</v>
      </c>
      <c r="H102" s="20">
        <v>26.89</v>
      </c>
      <c r="I102" s="44">
        <v>0.18055555555555555</v>
      </c>
      <c r="J102" s="55"/>
      <c r="K102" t="s">
        <v>940</v>
      </c>
    </row>
    <row r="103" spans="1:11" s="7" customFormat="1" ht="19" x14ac:dyDescent="0.25">
      <c r="A103"/>
      <c r="B103" s="3">
        <v>143</v>
      </c>
      <c r="C103" s="35" t="s">
        <v>936</v>
      </c>
      <c r="D103" s="5" t="s">
        <v>19</v>
      </c>
      <c r="E103" s="20">
        <v>23.48</v>
      </c>
      <c r="F103" s="25">
        <v>1014</v>
      </c>
      <c r="G103" s="25">
        <v>1008</v>
      </c>
      <c r="H103" s="20">
        <v>20.84</v>
      </c>
      <c r="I103" s="44">
        <v>0.19791666666666666</v>
      </c>
      <c r="J103" s="55"/>
      <c r="K103" t="s">
        <v>941</v>
      </c>
    </row>
    <row r="104" spans="1:11" s="7" customFormat="1" ht="19" x14ac:dyDescent="0.25">
      <c r="A104"/>
      <c r="B104" s="3">
        <v>142</v>
      </c>
      <c r="C104" s="35" t="s">
        <v>936</v>
      </c>
      <c r="D104" s="5" t="s">
        <v>16</v>
      </c>
      <c r="E104" s="20">
        <v>30.5</v>
      </c>
      <c r="F104" s="25">
        <v>1113</v>
      </c>
      <c r="G104" s="25">
        <v>936</v>
      </c>
      <c r="H104" s="20">
        <v>29.8</v>
      </c>
      <c r="I104" s="44">
        <v>0.23958333333333334</v>
      </c>
      <c r="J104" s="55"/>
      <c r="K104" t="s">
        <v>942</v>
      </c>
    </row>
    <row r="105" spans="1:11" s="7" customFormat="1" ht="19" x14ac:dyDescent="0.25">
      <c r="A105"/>
      <c r="B105" s="3">
        <v>141</v>
      </c>
      <c r="C105" s="35" t="s">
        <v>936</v>
      </c>
      <c r="D105" s="5" t="s">
        <v>671</v>
      </c>
      <c r="E105" s="20">
        <v>22.72</v>
      </c>
      <c r="F105" s="25">
        <v>198</v>
      </c>
      <c r="G105" s="25">
        <v>171</v>
      </c>
      <c r="H105" s="20">
        <v>20.260000000000002</v>
      </c>
      <c r="I105" s="44">
        <v>0.15625</v>
      </c>
      <c r="J105" s="55"/>
      <c r="K105" t="s">
        <v>943</v>
      </c>
    </row>
    <row r="106" spans="1:11" s="7" customFormat="1" ht="19" x14ac:dyDescent="0.25">
      <c r="A106"/>
      <c r="B106" s="3">
        <v>140</v>
      </c>
      <c r="C106" s="35" t="s">
        <v>936</v>
      </c>
      <c r="D106" s="5" t="s">
        <v>16</v>
      </c>
      <c r="E106" s="20">
        <v>31.73</v>
      </c>
      <c r="F106" s="25">
        <v>591</v>
      </c>
      <c r="G106" s="25">
        <v>598</v>
      </c>
      <c r="H106" s="20">
        <v>28.76</v>
      </c>
      <c r="I106" s="44">
        <v>0.22222222222222221</v>
      </c>
      <c r="J106" s="55" t="s">
        <v>190</v>
      </c>
      <c r="K106" t="s">
        <v>944</v>
      </c>
    </row>
    <row r="107" spans="1:11" s="7" customFormat="1" ht="19" x14ac:dyDescent="0.25">
      <c r="A107"/>
      <c r="B107" s="3">
        <v>139</v>
      </c>
      <c r="C107" s="35" t="s">
        <v>936</v>
      </c>
      <c r="D107" s="5" t="s">
        <v>671</v>
      </c>
      <c r="E107" s="20">
        <v>23.5</v>
      </c>
      <c r="F107" s="25">
        <v>257</v>
      </c>
      <c r="G107" s="25">
        <v>159</v>
      </c>
      <c r="H107" s="20">
        <v>22.26</v>
      </c>
      <c r="I107" s="44">
        <v>0.15972222222222224</v>
      </c>
      <c r="J107" s="55"/>
      <c r="K107" t="s">
        <v>517</v>
      </c>
    </row>
    <row r="108" spans="1:11" s="7" customFormat="1" ht="19" x14ac:dyDescent="0.25">
      <c r="A108"/>
      <c r="B108" s="3">
        <v>138</v>
      </c>
      <c r="C108" s="35" t="s">
        <v>936</v>
      </c>
      <c r="D108" s="5" t="s">
        <v>671</v>
      </c>
      <c r="E108" s="20">
        <v>36</v>
      </c>
      <c r="F108" s="25">
        <v>598</v>
      </c>
      <c r="G108" s="25">
        <v>569</v>
      </c>
      <c r="H108" s="20">
        <v>35.68</v>
      </c>
      <c r="I108" s="44">
        <v>0.23611111111111113</v>
      </c>
      <c r="J108" s="55"/>
      <c r="K108" t="s">
        <v>945</v>
      </c>
    </row>
    <row r="109" spans="1:11" s="7" customFormat="1" ht="19" x14ac:dyDescent="0.25">
      <c r="A109"/>
      <c r="B109" s="3">
        <v>137</v>
      </c>
      <c r="C109" s="35" t="s">
        <v>936</v>
      </c>
      <c r="D109" s="5" t="s">
        <v>844</v>
      </c>
      <c r="E109" s="20">
        <v>18.79</v>
      </c>
      <c r="F109" s="25">
        <v>635</v>
      </c>
      <c r="G109" s="25">
        <v>635</v>
      </c>
      <c r="H109" s="20">
        <v>14.68</v>
      </c>
      <c r="I109" s="44">
        <v>0.1423611111111111</v>
      </c>
      <c r="J109" s="55"/>
      <c r="K109" t="s">
        <v>517</v>
      </c>
    </row>
    <row r="110" spans="1:11" s="7" customFormat="1" ht="19" x14ac:dyDescent="0.25">
      <c r="A110"/>
      <c r="B110" s="3">
        <v>136</v>
      </c>
      <c r="C110" s="35" t="s">
        <v>946</v>
      </c>
      <c r="D110" s="5" t="s">
        <v>19</v>
      </c>
      <c r="E110" s="20">
        <v>25.93</v>
      </c>
      <c r="F110" s="25">
        <v>1340</v>
      </c>
      <c r="G110" s="25">
        <v>1340</v>
      </c>
      <c r="H110" s="20">
        <v>21.13</v>
      </c>
      <c r="I110" s="44">
        <v>0.21875</v>
      </c>
      <c r="J110" s="55"/>
      <c r="K110" t="s">
        <v>947</v>
      </c>
    </row>
    <row r="111" spans="1:11" s="7" customFormat="1" ht="19" x14ac:dyDescent="0.25">
      <c r="A111"/>
      <c r="B111" s="3">
        <v>135</v>
      </c>
      <c r="C111" s="35" t="s">
        <v>946</v>
      </c>
      <c r="D111" s="5" t="s">
        <v>16</v>
      </c>
      <c r="E111" s="20">
        <v>31.4</v>
      </c>
      <c r="F111" s="25">
        <v>1315</v>
      </c>
      <c r="G111" s="25">
        <v>1196</v>
      </c>
      <c r="H111" s="20">
        <v>28.95</v>
      </c>
      <c r="I111" s="44">
        <v>0.19791666666666666</v>
      </c>
      <c r="J111" s="55"/>
      <c r="K111" t="s">
        <v>517</v>
      </c>
    </row>
    <row r="112" spans="1:11" s="7" customFormat="1" ht="19" x14ac:dyDescent="0.25">
      <c r="A112"/>
      <c r="B112" s="3">
        <v>134</v>
      </c>
      <c r="C112" s="35" t="s">
        <v>946</v>
      </c>
      <c r="D112" s="5" t="s">
        <v>16</v>
      </c>
      <c r="E112" s="20">
        <v>26.85</v>
      </c>
      <c r="F112" s="25">
        <v>905</v>
      </c>
      <c r="G112" s="25">
        <v>1033</v>
      </c>
      <c r="H112" s="20">
        <v>23.42</v>
      </c>
      <c r="I112" s="44">
        <v>0.20833333333333334</v>
      </c>
      <c r="J112" s="55" t="s">
        <v>454</v>
      </c>
      <c r="K112" t="s">
        <v>948</v>
      </c>
    </row>
    <row r="113" spans="1:11" s="7" customFormat="1" ht="19" x14ac:dyDescent="0.25">
      <c r="A113"/>
      <c r="B113" s="3">
        <v>133</v>
      </c>
      <c r="C113" s="35" t="s">
        <v>946</v>
      </c>
      <c r="D113" s="5" t="s">
        <v>19</v>
      </c>
      <c r="E113" s="20">
        <v>25.19</v>
      </c>
      <c r="F113" s="25">
        <v>830</v>
      </c>
      <c r="G113" s="25">
        <v>820</v>
      </c>
      <c r="H113" s="20">
        <v>23.14</v>
      </c>
      <c r="I113" s="44">
        <v>0.17708333333333334</v>
      </c>
      <c r="J113" s="55" t="s">
        <v>949</v>
      </c>
      <c r="K113" t="s">
        <v>950</v>
      </c>
    </row>
    <row r="114" spans="1:11" s="7" customFormat="1" ht="19" x14ac:dyDescent="0.25">
      <c r="A114"/>
      <c r="B114" s="3">
        <v>132</v>
      </c>
      <c r="C114" s="35" t="s">
        <v>946</v>
      </c>
      <c r="D114" s="5" t="s">
        <v>14</v>
      </c>
      <c r="E114" s="20">
        <v>20.100000000000001</v>
      </c>
      <c r="F114" s="25">
        <v>1072</v>
      </c>
      <c r="G114" s="25">
        <v>945</v>
      </c>
      <c r="H114" s="20">
        <v>18.86</v>
      </c>
      <c r="I114" s="44">
        <v>0.19791666666666666</v>
      </c>
      <c r="J114" s="55"/>
      <c r="K114" t="s">
        <v>517</v>
      </c>
    </row>
    <row r="115" spans="1:11" s="7" customFormat="1" ht="19" x14ac:dyDescent="0.25">
      <c r="A115"/>
      <c r="B115" s="3">
        <v>131</v>
      </c>
      <c r="C115" s="35" t="s">
        <v>946</v>
      </c>
      <c r="D115" s="5" t="s">
        <v>16</v>
      </c>
      <c r="E115" s="20">
        <v>31</v>
      </c>
      <c r="F115" s="25">
        <v>1455</v>
      </c>
      <c r="G115" s="25">
        <v>1455</v>
      </c>
      <c r="H115" s="20">
        <v>31</v>
      </c>
      <c r="I115" s="44">
        <v>0.20833333333333334</v>
      </c>
      <c r="J115" s="55" t="s">
        <v>951</v>
      </c>
      <c r="K115" t="s">
        <v>952</v>
      </c>
    </row>
    <row r="116" spans="1:11" s="7" customFormat="1" ht="19" x14ac:dyDescent="0.25">
      <c r="A116"/>
      <c r="B116" s="3">
        <v>130</v>
      </c>
      <c r="C116" s="35" t="s">
        <v>946</v>
      </c>
      <c r="D116" s="5" t="s">
        <v>14</v>
      </c>
      <c r="E116" s="20">
        <v>20.47</v>
      </c>
      <c r="F116" s="25">
        <v>635</v>
      </c>
      <c r="G116" s="25">
        <v>418</v>
      </c>
      <c r="H116" s="20">
        <v>17.420000000000002</v>
      </c>
      <c r="I116" s="44">
        <v>0.14583333333333334</v>
      </c>
      <c r="J116" s="55"/>
      <c r="K116" t="s">
        <v>953</v>
      </c>
    </row>
    <row r="117" spans="1:11" s="7" customFormat="1" ht="19" x14ac:dyDescent="0.25">
      <c r="A117"/>
      <c r="B117" s="3">
        <v>129</v>
      </c>
      <c r="C117" s="35" t="s">
        <v>946</v>
      </c>
      <c r="D117" s="5" t="s">
        <v>14</v>
      </c>
      <c r="E117" s="20">
        <v>34.68</v>
      </c>
      <c r="F117" s="25">
        <v>1245</v>
      </c>
      <c r="G117" s="25">
        <v>1418</v>
      </c>
      <c r="H117" s="20">
        <v>27.74</v>
      </c>
      <c r="I117" s="44">
        <v>0.23958333333333334</v>
      </c>
      <c r="J117" s="55" t="s">
        <v>689</v>
      </c>
      <c r="K117" t="s">
        <v>517</v>
      </c>
    </row>
    <row r="118" spans="1:11" s="7" customFormat="1" ht="19" x14ac:dyDescent="0.25">
      <c r="A118"/>
      <c r="B118" s="3">
        <v>128</v>
      </c>
      <c r="C118" s="35" t="s">
        <v>946</v>
      </c>
      <c r="D118" s="5" t="s">
        <v>16</v>
      </c>
      <c r="E118" s="20">
        <v>32.42</v>
      </c>
      <c r="F118" s="25">
        <v>1643</v>
      </c>
      <c r="G118" s="25">
        <v>1643</v>
      </c>
      <c r="H118" s="20">
        <v>29.35</v>
      </c>
      <c r="I118" s="44">
        <v>0.25</v>
      </c>
      <c r="J118" s="55"/>
      <c r="K118" t="s">
        <v>954</v>
      </c>
    </row>
    <row r="119" spans="1:11" s="7" customFormat="1" ht="19" x14ac:dyDescent="0.25">
      <c r="A119"/>
      <c r="B119" s="3">
        <v>127</v>
      </c>
      <c r="C119" s="35" t="s">
        <v>946</v>
      </c>
      <c r="D119" s="5" t="s">
        <v>14</v>
      </c>
      <c r="E119" s="20">
        <v>30.31</v>
      </c>
      <c r="F119" s="25">
        <v>1645</v>
      </c>
      <c r="G119" s="25">
        <v>1645</v>
      </c>
      <c r="H119" s="20">
        <v>24.96</v>
      </c>
      <c r="I119" s="44">
        <v>0.26041666666666669</v>
      </c>
      <c r="J119" s="55"/>
      <c r="K119" t="s">
        <v>955</v>
      </c>
    </row>
    <row r="120" spans="1:11" s="7" customFormat="1" ht="19" x14ac:dyDescent="0.25">
      <c r="A120"/>
      <c r="B120" s="3">
        <v>126</v>
      </c>
      <c r="C120" s="35" t="s">
        <v>946</v>
      </c>
      <c r="D120" s="5" t="s">
        <v>19</v>
      </c>
      <c r="E120" s="20">
        <v>30.12</v>
      </c>
      <c r="F120" s="25">
        <v>1099</v>
      </c>
      <c r="G120" s="25">
        <v>1115</v>
      </c>
      <c r="H120" s="20">
        <v>23.14</v>
      </c>
      <c r="I120" s="44">
        <v>0.21875</v>
      </c>
      <c r="J120" s="55"/>
      <c r="K120" t="s">
        <v>956</v>
      </c>
    </row>
    <row r="121" spans="1:11" s="7" customFormat="1" ht="19" x14ac:dyDescent="0.25">
      <c r="A121"/>
      <c r="B121" s="3">
        <v>125</v>
      </c>
      <c r="C121" s="35" t="s">
        <v>946</v>
      </c>
      <c r="D121" s="5" t="s">
        <v>19</v>
      </c>
      <c r="E121" s="20">
        <v>24.66</v>
      </c>
      <c r="F121" s="25">
        <v>1046</v>
      </c>
      <c r="G121" s="25">
        <v>1155</v>
      </c>
      <c r="H121" s="20">
        <v>20.28</v>
      </c>
      <c r="I121" s="44">
        <v>0.17708333333333334</v>
      </c>
      <c r="J121" s="55"/>
      <c r="K121" t="s">
        <v>957</v>
      </c>
    </row>
    <row r="122" spans="1:11" s="7" customFormat="1" ht="19" x14ac:dyDescent="0.25">
      <c r="A122"/>
      <c r="B122" s="3">
        <v>124</v>
      </c>
      <c r="C122" s="35" t="s">
        <v>958</v>
      </c>
      <c r="D122" s="5" t="s">
        <v>19</v>
      </c>
      <c r="E122" s="20">
        <v>34.590000000000003</v>
      </c>
      <c r="F122" s="25">
        <v>1245</v>
      </c>
      <c r="G122" s="25">
        <v>1245</v>
      </c>
      <c r="H122" s="20">
        <v>29.88</v>
      </c>
      <c r="I122" s="44">
        <v>0.2638888888888889</v>
      </c>
      <c r="J122" s="55"/>
      <c r="K122" t="s">
        <v>959</v>
      </c>
    </row>
    <row r="123" spans="1:11" s="7" customFormat="1" ht="19" x14ac:dyDescent="0.25">
      <c r="A123"/>
      <c r="B123" s="3">
        <v>123</v>
      </c>
      <c r="C123" s="35" t="s">
        <v>958</v>
      </c>
      <c r="D123" s="5" t="s">
        <v>19</v>
      </c>
      <c r="E123" s="20">
        <v>29.74</v>
      </c>
      <c r="F123" s="25">
        <v>826</v>
      </c>
      <c r="G123" s="25">
        <v>823</v>
      </c>
      <c r="H123" s="20">
        <v>25.4</v>
      </c>
      <c r="I123" s="44">
        <v>0.19444444444444445</v>
      </c>
      <c r="J123" s="55"/>
      <c r="K123" t="s">
        <v>960</v>
      </c>
    </row>
    <row r="124" spans="1:11" s="7" customFormat="1" ht="19" x14ac:dyDescent="0.25">
      <c r="A124"/>
      <c r="B124" s="3">
        <v>122</v>
      </c>
      <c r="C124" s="35" t="s">
        <v>958</v>
      </c>
      <c r="D124" s="5" t="s">
        <v>19</v>
      </c>
      <c r="E124" s="20">
        <v>24.98</v>
      </c>
      <c r="F124" s="25">
        <v>760</v>
      </c>
      <c r="G124" s="25">
        <v>763</v>
      </c>
      <c r="H124" s="20">
        <v>23.41</v>
      </c>
      <c r="I124" s="44">
        <v>0.14583333333333334</v>
      </c>
      <c r="J124" s="55"/>
      <c r="K124" t="s">
        <v>961</v>
      </c>
    </row>
    <row r="125" spans="1:11" s="7" customFormat="1" ht="19" x14ac:dyDescent="0.25">
      <c r="A125"/>
      <c r="B125" s="3">
        <v>121</v>
      </c>
      <c r="C125" s="35" t="s">
        <v>958</v>
      </c>
      <c r="D125" s="5" t="s">
        <v>19</v>
      </c>
      <c r="E125" s="20">
        <v>30.85</v>
      </c>
      <c r="F125" s="25">
        <v>1124</v>
      </c>
      <c r="G125" s="25">
        <v>1124</v>
      </c>
      <c r="H125" s="20">
        <v>27.78</v>
      </c>
      <c r="I125" s="44">
        <v>0.1763888888888889</v>
      </c>
      <c r="J125" s="55"/>
      <c r="K125" t="s">
        <v>962</v>
      </c>
    </row>
    <row r="126" spans="1:11" s="7" customFormat="1" ht="19" x14ac:dyDescent="0.25">
      <c r="A126"/>
      <c r="B126" s="3">
        <v>120</v>
      </c>
      <c r="C126" s="35" t="s">
        <v>958</v>
      </c>
      <c r="D126" s="5" t="s">
        <v>671</v>
      </c>
      <c r="E126" s="20">
        <v>16.079999999999998</v>
      </c>
      <c r="F126" s="25">
        <v>779</v>
      </c>
      <c r="G126" s="25">
        <v>779</v>
      </c>
      <c r="H126" s="20">
        <v>12.94</v>
      </c>
      <c r="I126" s="44">
        <v>0.11805555555555557</v>
      </c>
      <c r="J126" s="55" t="s">
        <v>689</v>
      </c>
      <c r="K126" t="s">
        <v>963</v>
      </c>
    </row>
    <row r="127" spans="1:11" s="7" customFormat="1" ht="19" x14ac:dyDescent="0.25">
      <c r="A127"/>
      <c r="B127" s="3">
        <v>119</v>
      </c>
      <c r="C127" s="35" t="s">
        <v>958</v>
      </c>
      <c r="D127" s="5" t="s">
        <v>844</v>
      </c>
      <c r="E127" s="20">
        <v>21.17</v>
      </c>
      <c r="F127" s="25">
        <v>846</v>
      </c>
      <c r="G127" s="25">
        <v>769</v>
      </c>
      <c r="H127" s="20">
        <v>18.079999999999998</v>
      </c>
      <c r="I127" s="44">
        <v>0.1423611111111111</v>
      </c>
      <c r="J127" s="55"/>
      <c r="K127" t="s">
        <v>964</v>
      </c>
    </row>
    <row r="128" spans="1:11" s="7" customFormat="1" ht="19" x14ac:dyDescent="0.25">
      <c r="A128"/>
      <c r="B128" s="3">
        <v>118</v>
      </c>
      <c r="C128" s="35" t="s">
        <v>958</v>
      </c>
      <c r="D128" s="5" t="s">
        <v>844</v>
      </c>
      <c r="E128" s="20">
        <v>33.69</v>
      </c>
      <c r="F128" s="25">
        <v>1977</v>
      </c>
      <c r="G128" s="25">
        <v>1988</v>
      </c>
      <c r="H128" s="20">
        <v>27.73</v>
      </c>
      <c r="I128" s="44">
        <v>0.23402777777777781</v>
      </c>
      <c r="J128" s="55"/>
      <c r="K128" t="s">
        <v>965</v>
      </c>
    </row>
    <row r="129" spans="1:11" s="7" customFormat="1" ht="19" x14ac:dyDescent="0.25">
      <c r="A129"/>
      <c r="B129" s="3"/>
      <c r="C129" s="35"/>
      <c r="D129" s="5"/>
      <c r="E129" s="20"/>
      <c r="F129" s="25"/>
      <c r="G129" s="25"/>
      <c r="H129" s="20"/>
      <c r="I129" s="44"/>
      <c r="J129" s="55"/>
      <c r="K129"/>
    </row>
    <row r="130" spans="1:11" s="7" customFormat="1" ht="19" x14ac:dyDescent="0.25">
      <c r="A130"/>
      <c r="B130" s="3"/>
      <c r="C130" s="35"/>
      <c r="D130" s="5"/>
      <c r="E130" s="20"/>
      <c r="F130" s="25"/>
      <c r="G130" s="25"/>
      <c r="H130" s="20"/>
      <c r="I130" s="38"/>
      <c r="J130" s="55"/>
      <c r="K130"/>
    </row>
    <row r="131" spans="1:11" s="7" customFormat="1" ht="19" x14ac:dyDescent="0.25">
      <c r="A131"/>
      <c r="B131" s="3"/>
      <c r="C131" s="35"/>
      <c r="D131" s="5"/>
      <c r="E131" s="20"/>
      <c r="F131" s="25"/>
      <c r="G131" s="25"/>
      <c r="H131" s="20"/>
      <c r="I131" s="38"/>
      <c r="J131" s="55"/>
      <c r="K131"/>
    </row>
    <row r="132" spans="1:11" s="7" customFormat="1" ht="19" x14ac:dyDescent="0.25">
      <c r="A132"/>
      <c r="B132" s="3"/>
      <c r="C132" s="35"/>
      <c r="D132" s="5"/>
      <c r="E132" s="20"/>
      <c r="F132" s="25"/>
      <c r="G132" s="25"/>
      <c r="H132" s="20"/>
      <c r="I132" s="38"/>
      <c r="J132" s="55"/>
      <c r="K132"/>
    </row>
    <row r="133" spans="1:11" s="7" customFormat="1" ht="19" x14ac:dyDescent="0.25">
      <c r="A133"/>
      <c r="B133" s="3"/>
      <c r="C133" s="35"/>
      <c r="D133" s="5"/>
      <c r="E133" s="20"/>
      <c r="F133" s="25"/>
      <c r="G133" s="25"/>
      <c r="H133" s="20"/>
      <c r="I133" s="38"/>
      <c r="J133" s="55"/>
      <c r="K133"/>
    </row>
    <row r="134" spans="1:11" s="7" customFormat="1" ht="19" x14ac:dyDescent="0.25">
      <c r="A134"/>
      <c r="B134" s="3"/>
      <c r="C134" s="35"/>
      <c r="D134" s="5"/>
      <c r="E134" s="20"/>
      <c r="F134" s="25"/>
      <c r="G134" s="25"/>
      <c r="H134" s="20"/>
      <c r="I134" s="38"/>
      <c r="J134" s="55"/>
      <c r="K134"/>
    </row>
    <row r="135" spans="1:11" s="7" customFormat="1" ht="19" x14ac:dyDescent="0.25">
      <c r="A135"/>
      <c r="B135" s="3"/>
      <c r="C135" s="35"/>
      <c r="D135" s="5"/>
      <c r="E135" s="20"/>
      <c r="F135" s="25"/>
      <c r="G135" s="25"/>
      <c r="H135" s="20"/>
      <c r="I135" s="38"/>
      <c r="J135" s="55"/>
      <c r="K135"/>
    </row>
    <row r="136" spans="1:11" s="7" customFormat="1" ht="19" x14ac:dyDescent="0.25">
      <c r="A136"/>
      <c r="B136" s="3"/>
      <c r="C136" s="35"/>
      <c r="D136" s="5"/>
      <c r="E136" s="20"/>
      <c r="F136" s="25"/>
      <c r="G136" s="25"/>
      <c r="H136" s="20"/>
      <c r="I136" s="38"/>
      <c r="J136" s="55"/>
      <c r="K136"/>
    </row>
    <row r="137" spans="1:11" s="7" customFormat="1" ht="19" x14ac:dyDescent="0.25">
      <c r="A137"/>
      <c r="B137" s="3"/>
      <c r="C137" s="35"/>
      <c r="D137" s="5"/>
      <c r="E137" s="20"/>
      <c r="F137" s="25"/>
      <c r="G137" s="25"/>
      <c r="H137" s="20"/>
      <c r="I137" s="38"/>
      <c r="J137" s="55"/>
      <c r="K137"/>
    </row>
    <row r="138" spans="1:11" s="7" customFormat="1" ht="19" x14ac:dyDescent="0.25">
      <c r="A138"/>
      <c r="B138" s="3"/>
      <c r="C138" s="35"/>
      <c r="D138" s="5"/>
      <c r="E138" s="20"/>
      <c r="F138" s="25"/>
      <c r="G138" s="25"/>
      <c r="H138" s="20"/>
      <c r="I138" s="38"/>
      <c r="J138" s="55"/>
      <c r="K138"/>
    </row>
    <row r="139" spans="1:11" s="7" customFormat="1" ht="19" x14ac:dyDescent="0.25">
      <c r="A139"/>
      <c r="B139" s="3"/>
      <c r="C139" s="35"/>
      <c r="D139" s="5"/>
      <c r="E139" s="20"/>
      <c r="F139" s="25"/>
      <c r="G139" s="25"/>
      <c r="H139" s="20"/>
      <c r="I139" s="38"/>
      <c r="J139" s="55"/>
      <c r="K139"/>
    </row>
    <row r="140" spans="1:11" s="7" customFormat="1" ht="19" x14ac:dyDescent="0.25">
      <c r="A140"/>
      <c r="B140" s="3"/>
      <c r="C140" s="35"/>
      <c r="D140" s="5"/>
      <c r="E140" s="20"/>
      <c r="F140" s="25"/>
      <c r="G140" s="25"/>
      <c r="H140" s="20"/>
      <c r="I140" s="38"/>
      <c r="J140" s="55"/>
      <c r="K140"/>
    </row>
    <row r="141" spans="1:11" s="7" customFormat="1" ht="19" x14ac:dyDescent="0.25">
      <c r="A141"/>
      <c r="B141" s="3"/>
      <c r="C141" s="35"/>
      <c r="D141" s="5"/>
      <c r="E141" s="20"/>
      <c r="F141" s="25"/>
      <c r="G141" s="25"/>
      <c r="H141" s="20"/>
      <c r="I141" s="38"/>
      <c r="J141" s="55"/>
      <c r="K141"/>
    </row>
    <row r="142" spans="1:11" s="7" customFormat="1" ht="19" x14ac:dyDescent="0.25">
      <c r="A142"/>
      <c r="B142" s="3"/>
      <c r="C142" s="35"/>
      <c r="D142" s="5"/>
      <c r="E142" s="20"/>
      <c r="F142" s="25"/>
      <c r="G142" s="25"/>
      <c r="H142" s="20"/>
      <c r="I142" s="38"/>
      <c r="J142" s="55"/>
      <c r="K142"/>
    </row>
    <row r="143" spans="1:11" s="7" customFormat="1" ht="19" x14ac:dyDescent="0.25">
      <c r="A143"/>
      <c r="B143" s="3"/>
      <c r="C143" s="35"/>
      <c r="D143" s="5"/>
      <c r="E143" s="20"/>
      <c r="F143" s="25"/>
      <c r="G143" s="25"/>
      <c r="H143" s="20"/>
      <c r="I143" s="38"/>
      <c r="J143" s="55"/>
      <c r="K143"/>
    </row>
    <row r="144" spans="1:11" s="7" customFormat="1" ht="19" x14ac:dyDescent="0.25">
      <c r="A144"/>
      <c r="B144" s="3"/>
      <c r="C144" s="35"/>
      <c r="D144" s="5"/>
      <c r="E144" s="20"/>
      <c r="F144" s="25"/>
      <c r="G144" s="25"/>
      <c r="H144" s="20"/>
      <c r="I144" s="38"/>
      <c r="J144" s="55"/>
      <c r="K144"/>
    </row>
    <row r="145" spans="1:11" s="7" customFormat="1" ht="19" x14ac:dyDescent="0.25">
      <c r="A145"/>
      <c r="B145" s="3"/>
      <c r="C145" s="35"/>
      <c r="D145" s="5"/>
      <c r="E145" s="20"/>
      <c r="F145" s="25"/>
      <c r="G145" s="25"/>
      <c r="H145" s="20"/>
      <c r="I145" s="38"/>
      <c r="J145" s="55"/>
      <c r="K145"/>
    </row>
    <row r="146" spans="1:11" s="7" customFormat="1" ht="19" x14ac:dyDescent="0.25">
      <c r="A146"/>
      <c r="B146" s="3"/>
      <c r="C146" s="35"/>
      <c r="D146" s="5"/>
      <c r="E146" s="20"/>
      <c r="F146" s="25"/>
      <c r="G146" s="25"/>
      <c r="H146" s="20"/>
      <c r="I146" s="38"/>
      <c r="J146" s="55"/>
      <c r="K146"/>
    </row>
    <row r="147" spans="1:11" s="7" customFormat="1" ht="19" x14ac:dyDescent="0.25">
      <c r="A147"/>
      <c r="B147" s="3"/>
      <c r="C147" s="35"/>
      <c r="D147" s="5"/>
      <c r="E147" s="20"/>
      <c r="F147" s="25"/>
      <c r="G147" s="25"/>
      <c r="H147" s="20"/>
      <c r="I147" s="38"/>
      <c r="J147" s="55"/>
      <c r="K147"/>
    </row>
    <row r="148" spans="1:11" s="7" customFormat="1" ht="19" x14ac:dyDescent="0.25">
      <c r="A148"/>
      <c r="B148" s="3"/>
      <c r="C148" s="35"/>
      <c r="D148" s="5"/>
      <c r="E148" s="20"/>
      <c r="F148" s="25"/>
      <c r="G148" s="25"/>
      <c r="H148" s="20"/>
      <c r="I148" s="38"/>
      <c r="J148" s="55"/>
      <c r="K148"/>
    </row>
    <row r="149" spans="1:11" s="7" customFormat="1" ht="19" x14ac:dyDescent="0.25">
      <c r="A149"/>
      <c r="B149" s="3"/>
      <c r="C149" s="35"/>
      <c r="D149" s="5"/>
      <c r="E149" s="20"/>
      <c r="F149" s="25"/>
      <c r="G149" s="25"/>
      <c r="H149" s="20"/>
      <c r="I149" s="38"/>
      <c r="J149" s="55"/>
      <c r="K149"/>
    </row>
    <row r="150" spans="1:11" s="7" customFormat="1" ht="19" x14ac:dyDescent="0.25">
      <c r="A150"/>
      <c r="B150" s="3"/>
      <c r="C150" s="35"/>
      <c r="D150" s="5"/>
      <c r="E150" s="20"/>
      <c r="F150" s="25"/>
      <c r="G150" s="25"/>
      <c r="H150" s="20"/>
      <c r="I150" s="38"/>
      <c r="J150" s="55"/>
      <c r="K150"/>
    </row>
    <row r="151" spans="1:11" s="7" customFormat="1" ht="19" x14ac:dyDescent="0.25">
      <c r="A151"/>
      <c r="B151" s="3"/>
      <c r="C151" s="35"/>
      <c r="D151" s="5"/>
      <c r="E151" s="20"/>
      <c r="F151" s="25"/>
      <c r="G151" s="25"/>
      <c r="H151" s="20"/>
      <c r="I151" s="38"/>
      <c r="J151" s="55"/>
      <c r="K151"/>
    </row>
    <row r="152" spans="1:11" s="7" customFormat="1" ht="19" x14ac:dyDescent="0.25">
      <c r="A152"/>
      <c r="B152" s="3"/>
      <c r="C152" s="35"/>
      <c r="D152" s="5"/>
      <c r="E152" s="20"/>
      <c r="F152" s="25"/>
      <c r="G152" s="25"/>
      <c r="H152" s="20"/>
      <c r="I152" s="38"/>
      <c r="J152" s="55"/>
      <c r="K152"/>
    </row>
    <row r="153" spans="1:11" s="7" customFormat="1" ht="19" x14ac:dyDescent="0.25">
      <c r="A153"/>
      <c r="B153" s="3"/>
      <c r="C153" s="35"/>
      <c r="D153" s="5"/>
      <c r="E153" s="20"/>
      <c r="F153" s="25"/>
      <c r="G153" s="25"/>
      <c r="H153" s="20"/>
      <c r="I153" s="38"/>
      <c r="J153" s="55"/>
      <c r="K153"/>
    </row>
    <row r="154" spans="1:11" s="7" customFormat="1" ht="19" x14ac:dyDescent="0.25">
      <c r="A154"/>
      <c r="B154" s="3"/>
      <c r="C154" s="35"/>
      <c r="D154" s="5"/>
      <c r="E154" s="20"/>
      <c r="F154" s="25"/>
      <c r="G154" s="25"/>
      <c r="H154" s="20"/>
      <c r="I154" s="38"/>
      <c r="J154" s="55"/>
      <c r="K154"/>
    </row>
    <row r="155" spans="1:11" s="7" customFormat="1" ht="19" x14ac:dyDescent="0.25">
      <c r="A155"/>
      <c r="B155" s="3"/>
      <c r="C155" s="35"/>
      <c r="D155" s="5"/>
      <c r="E155" s="20"/>
      <c r="F155" s="25"/>
      <c r="G155" s="25"/>
      <c r="H155" s="20"/>
      <c r="I155" s="38"/>
      <c r="J155" s="55"/>
      <c r="K155"/>
    </row>
    <row r="156" spans="1:11" s="7" customFormat="1" ht="19" x14ac:dyDescent="0.25">
      <c r="A156"/>
      <c r="B156" s="3"/>
      <c r="C156" s="35"/>
      <c r="D156" s="5"/>
      <c r="E156" s="20"/>
      <c r="F156" s="25"/>
      <c r="G156" s="25"/>
      <c r="H156" s="20"/>
      <c r="I156" s="38"/>
      <c r="J156" s="55"/>
      <c r="K156"/>
    </row>
    <row r="157" spans="1:11" s="7" customFormat="1" ht="19" x14ac:dyDescent="0.25">
      <c r="A157"/>
      <c r="B157" s="3"/>
      <c r="C157" s="35"/>
      <c r="D157" s="5"/>
      <c r="E157" s="20"/>
      <c r="F157" s="25"/>
      <c r="G157" s="25"/>
      <c r="H157" s="20"/>
      <c r="I157" s="38"/>
      <c r="J157" s="55"/>
      <c r="K157"/>
    </row>
    <row r="158" spans="1:11" s="7" customFormat="1" ht="19" x14ac:dyDescent="0.25">
      <c r="A158"/>
      <c r="B158" s="3"/>
      <c r="C158" s="35"/>
      <c r="D158" s="5"/>
      <c r="E158" s="20"/>
      <c r="F158" s="25"/>
      <c r="G158" s="25"/>
      <c r="H158" s="20"/>
      <c r="I158" s="38"/>
      <c r="J158" s="55"/>
      <c r="K158"/>
    </row>
    <row r="159" spans="1:11" s="7" customFormat="1" ht="19" x14ac:dyDescent="0.25">
      <c r="A159"/>
      <c r="B159" s="3"/>
      <c r="C159" s="35"/>
      <c r="D159" s="5"/>
      <c r="E159" s="20"/>
      <c r="F159" s="25"/>
      <c r="G159" s="25"/>
      <c r="H159" s="20"/>
      <c r="I159" s="38"/>
      <c r="J159" s="55"/>
      <c r="K159"/>
    </row>
    <row r="160" spans="1:11" s="7" customFormat="1" ht="19" x14ac:dyDescent="0.25">
      <c r="A160"/>
      <c r="B160" s="3"/>
      <c r="C160" s="35"/>
      <c r="D160" s="5"/>
      <c r="E160" s="20"/>
      <c r="F160" s="25"/>
      <c r="G160" s="25"/>
      <c r="H160" s="20"/>
      <c r="I160" s="38"/>
      <c r="J160" s="55"/>
      <c r="K160"/>
    </row>
    <row r="161" spans="1:11" s="7" customFormat="1" ht="19" x14ac:dyDescent="0.25">
      <c r="A161"/>
      <c r="B161" s="3"/>
      <c r="C161" s="35"/>
      <c r="D161" s="5"/>
      <c r="E161" s="20"/>
      <c r="F161" s="25"/>
      <c r="G161" s="25"/>
      <c r="H161" s="20"/>
      <c r="I161" s="38"/>
      <c r="J161" s="55"/>
      <c r="K161"/>
    </row>
    <row r="162" spans="1:11" s="7" customFormat="1" ht="19" x14ac:dyDescent="0.25">
      <c r="A162"/>
      <c r="B162" s="3"/>
      <c r="C162" s="35"/>
      <c r="D162" s="5"/>
      <c r="E162" s="20"/>
      <c r="F162" s="25"/>
      <c r="G162" s="25"/>
      <c r="H162" s="20"/>
      <c r="I162" s="38"/>
      <c r="J162" s="55"/>
      <c r="K162"/>
    </row>
    <row r="163" spans="1:11" s="7" customFormat="1" ht="19" x14ac:dyDescent="0.25">
      <c r="A163"/>
      <c r="B163" s="3"/>
      <c r="C163" s="35"/>
      <c r="D163" s="5"/>
      <c r="E163" s="20"/>
      <c r="F163" s="25"/>
      <c r="G163" s="25"/>
      <c r="H163" s="20"/>
      <c r="I163" s="38"/>
      <c r="J163" s="55"/>
      <c r="K163"/>
    </row>
    <row r="164" spans="1:11" s="7" customFormat="1" ht="19" x14ac:dyDescent="0.25">
      <c r="A164"/>
      <c r="B164" s="3"/>
      <c r="C164" s="35"/>
      <c r="D164" s="5"/>
      <c r="E164" s="20"/>
      <c r="F164" s="25"/>
      <c r="G164" s="25"/>
      <c r="H164" s="20"/>
      <c r="I164" s="38"/>
      <c r="J164" s="55"/>
      <c r="K164"/>
    </row>
    <row r="165" spans="1:11" s="7" customFormat="1" ht="19" x14ac:dyDescent="0.25">
      <c r="A165"/>
      <c r="B165" s="3"/>
      <c r="C165" s="35"/>
      <c r="D165" s="5"/>
      <c r="E165" s="20"/>
      <c r="F165" s="25"/>
      <c r="G165" s="25"/>
      <c r="H165" s="20"/>
      <c r="I165" s="38"/>
      <c r="J165" s="55"/>
      <c r="K165"/>
    </row>
    <row r="166" spans="1:11" s="7" customFormat="1" ht="19" x14ac:dyDescent="0.25">
      <c r="A166"/>
      <c r="B166" s="3"/>
      <c r="C166" s="35"/>
      <c r="D166" s="5"/>
      <c r="E166" s="20"/>
      <c r="F166" s="25"/>
      <c r="G166" s="25"/>
      <c r="H166" s="20"/>
      <c r="I166" s="38"/>
      <c r="J166" s="55"/>
      <c r="K166"/>
    </row>
    <row r="167" spans="1:11" s="7" customFormat="1" ht="19" x14ac:dyDescent="0.25">
      <c r="A167"/>
      <c r="B167" s="3"/>
      <c r="C167" s="35"/>
      <c r="D167" s="5"/>
      <c r="E167" s="20"/>
      <c r="F167" s="25"/>
      <c r="G167" s="25"/>
      <c r="H167" s="20"/>
      <c r="I167" s="38"/>
      <c r="J167" s="55"/>
      <c r="K167"/>
    </row>
    <row r="168" spans="1:11" s="7" customFormat="1" ht="19" x14ac:dyDescent="0.25">
      <c r="A168"/>
      <c r="B168" s="3"/>
      <c r="C168" s="35"/>
      <c r="D168" s="5"/>
      <c r="E168" s="20"/>
      <c r="F168" s="25"/>
      <c r="G168" s="25"/>
      <c r="H168" s="20"/>
      <c r="I168" s="38"/>
      <c r="J168" s="55"/>
      <c r="K168"/>
    </row>
    <row r="169" spans="1:11" s="7" customFormat="1" ht="19" x14ac:dyDescent="0.25">
      <c r="A169"/>
      <c r="B169" s="3"/>
      <c r="C169" s="35"/>
      <c r="D169" s="5"/>
      <c r="E169" s="20"/>
      <c r="F169" s="25"/>
      <c r="G169" s="25"/>
      <c r="H169" s="20"/>
      <c r="I169" s="38"/>
      <c r="J169" s="55"/>
      <c r="K169"/>
    </row>
    <row r="170" spans="1:11" s="7" customFormat="1" ht="19" x14ac:dyDescent="0.25">
      <c r="A170"/>
      <c r="B170" s="3"/>
      <c r="C170" s="35"/>
      <c r="D170" s="5"/>
      <c r="E170" s="20"/>
      <c r="F170" s="25"/>
      <c r="G170" s="25"/>
      <c r="H170" s="20"/>
      <c r="I170" s="38"/>
      <c r="J170" s="55"/>
      <c r="K170"/>
    </row>
    <row r="171" spans="1:11" s="7" customFormat="1" ht="19" x14ac:dyDescent="0.25">
      <c r="A171"/>
      <c r="B171" s="3"/>
      <c r="C171" s="35"/>
      <c r="D171" s="5"/>
      <c r="E171" s="20"/>
      <c r="F171" s="25"/>
      <c r="G171" s="25"/>
      <c r="H171" s="20"/>
      <c r="I171" s="38"/>
      <c r="J171" s="55"/>
      <c r="K171"/>
    </row>
    <row r="172" spans="1:11" s="7" customFormat="1" ht="19" x14ac:dyDescent="0.25">
      <c r="A172"/>
      <c r="B172" s="3"/>
      <c r="C172" s="35"/>
      <c r="D172" s="5"/>
      <c r="E172" s="20"/>
      <c r="F172" s="25"/>
      <c r="G172" s="25"/>
      <c r="H172" s="20"/>
      <c r="I172" s="38"/>
      <c r="J172" s="55"/>
      <c r="K172"/>
    </row>
    <row r="173" spans="1:11" s="7" customFormat="1" ht="19" x14ac:dyDescent="0.25">
      <c r="A173"/>
      <c r="B173" s="3"/>
      <c r="C173" s="35"/>
      <c r="D173" s="5"/>
      <c r="E173" s="20"/>
      <c r="F173" s="25"/>
      <c r="G173" s="25"/>
      <c r="H173" s="20"/>
      <c r="I173" s="38"/>
      <c r="J173" s="55"/>
      <c r="K173"/>
    </row>
    <row r="174" spans="1:11" s="7" customFormat="1" ht="19" x14ac:dyDescent="0.25">
      <c r="A174"/>
      <c r="B174" s="3"/>
      <c r="C174" s="35"/>
      <c r="D174" s="5"/>
      <c r="E174" s="20"/>
      <c r="F174" s="25"/>
      <c r="G174" s="25"/>
      <c r="H174" s="20"/>
      <c r="I174" s="38"/>
      <c r="J174" s="55"/>
      <c r="K174"/>
    </row>
    <row r="175" spans="1:11" s="7" customFormat="1" ht="19" x14ac:dyDescent="0.25">
      <c r="A175"/>
      <c r="B175" s="3"/>
      <c r="C175" s="35"/>
      <c r="D175" s="5"/>
      <c r="E175" s="20"/>
      <c r="F175" s="25"/>
      <c r="G175" s="25"/>
      <c r="H175" s="20"/>
      <c r="I175" s="38"/>
      <c r="J175" s="55"/>
      <c r="K175"/>
    </row>
    <row r="176" spans="1:11" s="7" customFormat="1" ht="19" x14ac:dyDescent="0.25">
      <c r="A176"/>
      <c r="B176" s="3"/>
      <c r="C176" s="35"/>
      <c r="D176" s="5"/>
      <c r="E176" s="20"/>
      <c r="F176" s="25"/>
      <c r="G176" s="25"/>
      <c r="H176" s="20"/>
      <c r="I176" s="38"/>
      <c r="J176" s="55"/>
      <c r="K176"/>
    </row>
    <row r="177" spans="1:11" s="7" customFormat="1" ht="19" x14ac:dyDescent="0.25">
      <c r="A177"/>
      <c r="B177" s="3"/>
      <c r="C177" s="35"/>
      <c r="D177" s="5"/>
      <c r="E177" s="20"/>
      <c r="F177" s="25"/>
      <c r="G177" s="25"/>
      <c r="H177" s="20"/>
      <c r="I177" s="38"/>
      <c r="J177" s="55"/>
      <c r="K177"/>
    </row>
    <row r="178" spans="1:11" s="7" customFormat="1" ht="19" x14ac:dyDescent="0.25">
      <c r="A178"/>
      <c r="B178" s="3"/>
      <c r="C178" s="35"/>
      <c r="D178" s="5"/>
      <c r="E178" s="20"/>
      <c r="F178" s="25"/>
      <c r="G178" s="25"/>
      <c r="H178" s="20"/>
      <c r="I178" s="38"/>
      <c r="J178" s="55"/>
      <c r="K178"/>
    </row>
    <row r="179" spans="1:11" s="7" customFormat="1" ht="19" x14ac:dyDescent="0.25">
      <c r="A179"/>
      <c r="B179" s="3"/>
      <c r="C179" s="35"/>
      <c r="D179" s="5"/>
      <c r="E179" s="20"/>
      <c r="F179" s="25"/>
      <c r="G179" s="25"/>
      <c r="H179" s="20"/>
      <c r="I179" s="38"/>
      <c r="J179" s="55"/>
      <c r="K179"/>
    </row>
    <row r="180" spans="1:11" s="7" customFormat="1" ht="19" x14ac:dyDescent="0.25">
      <c r="A180"/>
      <c r="B180" s="3"/>
      <c r="C180" s="35"/>
      <c r="D180" s="5"/>
      <c r="E180" s="20"/>
      <c r="F180" s="25"/>
      <c r="G180" s="25"/>
      <c r="H180" s="20"/>
      <c r="I180" s="38"/>
      <c r="J180" s="55"/>
      <c r="K180"/>
    </row>
    <row r="181" spans="1:11" s="7" customFormat="1" ht="19" x14ac:dyDescent="0.25">
      <c r="A181"/>
      <c r="B181" s="3"/>
      <c r="C181" s="35"/>
      <c r="D181" s="5"/>
      <c r="E181" s="20"/>
      <c r="F181" s="25"/>
      <c r="G181" s="25"/>
      <c r="H181" s="20"/>
      <c r="I181" s="38"/>
      <c r="J181" s="55"/>
      <c r="K181"/>
    </row>
    <row r="182" spans="1:11" s="7" customFormat="1" ht="19" x14ac:dyDescent="0.25">
      <c r="A182"/>
      <c r="B182" s="3"/>
      <c r="C182" s="35"/>
      <c r="D182" s="5"/>
      <c r="E182" s="20"/>
      <c r="F182" s="25"/>
      <c r="G182" s="25"/>
      <c r="H182" s="20"/>
      <c r="I182" s="38"/>
      <c r="J182" s="55"/>
      <c r="K182"/>
    </row>
    <row r="183" spans="1:11" s="7" customFormat="1" ht="19" x14ac:dyDescent="0.25">
      <c r="A183"/>
      <c r="B183" s="3"/>
      <c r="C183" s="35"/>
      <c r="D183" s="5"/>
      <c r="E183" s="20"/>
      <c r="F183" s="25"/>
      <c r="G183" s="25"/>
      <c r="H183" s="20"/>
      <c r="I183" s="38"/>
      <c r="J183" s="55"/>
      <c r="K183"/>
    </row>
    <row r="184" spans="1:11" s="7" customFormat="1" ht="19" x14ac:dyDescent="0.25">
      <c r="A184"/>
      <c r="B184" s="3"/>
      <c r="C184" s="35"/>
      <c r="D184" s="5"/>
      <c r="E184" s="20"/>
      <c r="F184" s="25"/>
      <c r="G184" s="25"/>
      <c r="H184" s="20"/>
      <c r="I184" s="38"/>
      <c r="J184" s="55"/>
      <c r="K184"/>
    </row>
    <row r="185" spans="1:11" s="7" customFormat="1" ht="19" x14ac:dyDescent="0.25">
      <c r="A185"/>
      <c r="B185" s="3"/>
      <c r="C185" s="35"/>
      <c r="D185" s="5"/>
      <c r="E185" s="20"/>
      <c r="F185" s="25"/>
      <c r="G185" s="25"/>
      <c r="H185" s="20"/>
      <c r="I185" s="38"/>
      <c r="J185" s="55"/>
      <c r="K185"/>
    </row>
    <row r="186" spans="1:11" s="7" customFormat="1" ht="19" x14ac:dyDescent="0.25">
      <c r="A186"/>
      <c r="B186" s="3"/>
      <c r="C186" s="35"/>
      <c r="D186" s="5"/>
      <c r="E186" s="20"/>
      <c r="F186" s="25"/>
      <c r="G186" s="25"/>
      <c r="H186" s="20"/>
      <c r="I186" s="38"/>
      <c r="J186" s="55"/>
      <c r="K186"/>
    </row>
    <row r="187" spans="1:11" s="7" customFormat="1" ht="19" x14ac:dyDescent="0.25">
      <c r="A187"/>
      <c r="B187" s="3"/>
      <c r="C187" s="35"/>
      <c r="D187" s="5"/>
      <c r="E187" s="20"/>
      <c r="F187" s="25"/>
      <c r="G187" s="25"/>
      <c r="H187" s="20"/>
      <c r="I187" s="38"/>
      <c r="J187" s="55"/>
      <c r="K187"/>
    </row>
    <row r="188" spans="1:11" s="7" customFormat="1" ht="19" x14ac:dyDescent="0.25">
      <c r="A188"/>
      <c r="B188" s="3"/>
      <c r="C188" s="35"/>
      <c r="D188" s="5"/>
      <c r="E188" s="20"/>
      <c r="F188" s="25"/>
      <c r="G188" s="25"/>
      <c r="H188" s="20"/>
      <c r="I188" s="38"/>
      <c r="J188" s="55"/>
      <c r="K188"/>
    </row>
    <row r="189" spans="1:11" s="7" customFormat="1" ht="19" x14ac:dyDescent="0.25">
      <c r="A189"/>
      <c r="B189" s="3"/>
      <c r="C189" s="35"/>
      <c r="D189" s="5"/>
      <c r="E189" s="20"/>
      <c r="F189" s="25"/>
      <c r="G189" s="25"/>
      <c r="H189" s="20"/>
      <c r="I189" s="38"/>
      <c r="J189" s="55"/>
      <c r="K189"/>
    </row>
    <row r="190" spans="1:11" s="7" customFormat="1" ht="19" x14ac:dyDescent="0.25">
      <c r="A190"/>
      <c r="B190" s="3"/>
      <c r="C190" s="35"/>
      <c r="D190" s="5"/>
      <c r="E190" s="20"/>
      <c r="F190" s="25"/>
      <c r="G190" s="25"/>
      <c r="H190" s="20"/>
      <c r="I190" s="38"/>
      <c r="J190" s="55"/>
      <c r="K190"/>
    </row>
    <row r="191" spans="1:11" s="7" customFormat="1" ht="19" x14ac:dyDescent="0.25">
      <c r="A191"/>
      <c r="B191" s="3"/>
      <c r="C191" s="35"/>
      <c r="D191" s="5"/>
      <c r="E191" s="20"/>
      <c r="F191" s="25"/>
      <c r="G191" s="25"/>
      <c r="H191" s="20"/>
      <c r="I191" s="38"/>
      <c r="J191" s="55"/>
      <c r="K191"/>
    </row>
    <row r="192" spans="1:11" s="7" customFormat="1" ht="19" x14ac:dyDescent="0.25">
      <c r="A192"/>
      <c r="B192" s="3"/>
      <c r="C192" s="35"/>
      <c r="D192" s="5"/>
      <c r="E192" s="20"/>
      <c r="F192" s="25"/>
      <c r="G192" s="25"/>
      <c r="H192" s="20"/>
      <c r="I192" s="38"/>
      <c r="J192" s="55"/>
      <c r="K192"/>
    </row>
    <row r="193" spans="1:11" s="7" customFormat="1" ht="19" x14ac:dyDescent="0.25">
      <c r="A193"/>
      <c r="B193" s="3"/>
      <c r="C193" s="35"/>
      <c r="D193" s="5"/>
      <c r="E193" s="20"/>
      <c r="F193" s="25"/>
      <c r="G193" s="25"/>
      <c r="H193" s="20"/>
      <c r="I193" s="38"/>
      <c r="J193" s="55"/>
      <c r="K193"/>
    </row>
    <row r="194" spans="1:11" s="7" customFormat="1" ht="19" x14ac:dyDescent="0.25">
      <c r="A194"/>
      <c r="B194" s="3"/>
      <c r="C194" s="35"/>
      <c r="D194" s="5"/>
      <c r="E194" s="20"/>
      <c r="F194" s="25"/>
      <c r="G194" s="25"/>
      <c r="H194" s="20"/>
      <c r="I194" s="38"/>
      <c r="J194" s="55"/>
      <c r="K194"/>
    </row>
    <row r="195" spans="1:11" s="7" customFormat="1" ht="19" x14ac:dyDescent="0.25">
      <c r="A195"/>
      <c r="B195" s="3"/>
      <c r="C195" s="35"/>
      <c r="D195" s="5"/>
      <c r="E195" s="20"/>
      <c r="F195" s="25"/>
      <c r="G195" s="25"/>
      <c r="H195" s="20"/>
      <c r="I195" s="38"/>
      <c r="J195" s="55"/>
      <c r="K195"/>
    </row>
    <row r="196" spans="1:11" s="7" customFormat="1" ht="19" x14ac:dyDescent="0.25">
      <c r="A196"/>
      <c r="B196" s="3"/>
      <c r="C196" s="35"/>
      <c r="D196" s="5"/>
      <c r="E196" s="20"/>
      <c r="F196" s="25"/>
      <c r="G196" s="25"/>
      <c r="H196" s="20"/>
      <c r="I196" s="38"/>
      <c r="J196" s="55"/>
      <c r="K196"/>
    </row>
    <row r="197" spans="1:11" s="7" customFormat="1" ht="19" x14ac:dyDescent="0.25">
      <c r="A197"/>
      <c r="B197" s="3"/>
      <c r="C197" s="35"/>
      <c r="D197" s="5"/>
      <c r="E197" s="20"/>
      <c r="F197" s="25"/>
      <c r="G197" s="25"/>
      <c r="H197" s="20"/>
      <c r="I197" s="38"/>
      <c r="J197" s="55"/>
      <c r="K197"/>
    </row>
    <row r="198" spans="1:11" s="7" customFormat="1" ht="19" x14ac:dyDescent="0.25">
      <c r="A198"/>
      <c r="B198" s="3"/>
      <c r="C198" s="35"/>
      <c r="D198" s="5"/>
      <c r="E198" s="20"/>
      <c r="F198" s="25"/>
      <c r="G198" s="25"/>
      <c r="H198" s="20"/>
      <c r="I198" s="38"/>
      <c r="J198" s="55"/>
      <c r="K198"/>
    </row>
    <row r="199" spans="1:11" s="7" customFormat="1" ht="19" x14ac:dyDescent="0.25">
      <c r="A199"/>
      <c r="B199" s="3"/>
      <c r="C199" s="35"/>
      <c r="D199" s="5"/>
      <c r="E199" s="20"/>
      <c r="F199" s="25"/>
      <c r="G199" s="25"/>
      <c r="H199" s="20"/>
      <c r="I199" s="38"/>
      <c r="J199" s="55"/>
      <c r="K199"/>
    </row>
    <row r="200" spans="1:11" s="7" customFormat="1" ht="19" x14ac:dyDescent="0.25">
      <c r="A200"/>
      <c r="B200" s="3"/>
      <c r="C200" s="35"/>
      <c r="D200" s="5"/>
      <c r="E200" s="20"/>
      <c r="F200" s="25"/>
      <c r="G200" s="25"/>
      <c r="H200" s="20"/>
      <c r="I200" s="38"/>
      <c r="J200" s="55"/>
      <c r="K200"/>
    </row>
    <row r="201" spans="1:11" s="7" customFormat="1" ht="19" x14ac:dyDescent="0.25">
      <c r="A201"/>
      <c r="B201" s="3"/>
      <c r="C201" s="35"/>
      <c r="D201" s="5"/>
      <c r="E201" s="20"/>
      <c r="F201" s="25"/>
      <c r="G201" s="25"/>
      <c r="H201" s="20"/>
      <c r="I201" s="38"/>
      <c r="J201" s="55"/>
      <c r="K201"/>
    </row>
    <row r="202" spans="1:11" s="7" customFormat="1" ht="19" x14ac:dyDescent="0.25">
      <c r="A202"/>
      <c r="B202" s="3"/>
      <c r="C202" s="35"/>
      <c r="D202" s="5"/>
      <c r="E202" s="20"/>
      <c r="F202" s="25"/>
      <c r="G202" s="25"/>
      <c r="H202" s="20"/>
      <c r="I202" s="38"/>
      <c r="J202" s="55"/>
      <c r="K202"/>
    </row>
    <row r="203" spans="1:11" s="7" customFormat="1" ht="19" x14ac:dyDescent="0.25">
      <c r="A203"/>
      <c r="B203" s="3"/>
      <c r="C203" s="35"/>
      <c r="D203" s="5"/>
      <c r="E203" s="20"/>
      <c r="F203" s="25"/>
      <c r="G203" s="25"/>
      <c r="H203" s="20"/>
      <c r="I203" s="38"/>
      <c r="J203" s="55"/>
      <c r="K203"/>
    </row>
    <row r="204" spans="1:11" s="7" customFormat="1" ht="19" x14ac:dyDescent="0.25">
      <c r="A204"/>
      <c r="B204" s="3"/>
      <c r="C204" s="35"/>
      <c r="D204" s="5"/>
      <c r="E204" s="20"/>
      <c r="F204" s="25"/>
      <c r="G204" s="25"/>
      <c r="H204" s="20"/>
      <c r="I204" s="38"/>
      <c r="J204" s="55"/>
      <c r="K204"/>
    </row>
    <row r="205" spans="1:11" s="7" customFormat="1" ht="19" x14ac:dyDescent="0.25">
      <c r="A205"/>
      <c r="B205" s="3"/>
      <c r="C205" s="35"/>
      <c r="D205" s="5"/>
      <c r="E205" s="20"/>
      <c r="F205" s="25"/>
      <c r="G205" s="25"/>
      <c r="H205" s="20"/>
      <c r="I205" s="38"/>
      <c r="J205" s="55"/>
      <c r="K205"/>
    </row>
    <row r="206" spans="1:11" s="7" customFormat="1" ht="19" x14ac:dyDescent="0.25">
      <c r="A206"/>
      <c r="B206" s="3"/>
      <c r="C206" s="35"/>
      <c r="D206" s="5"/>
      <c r="E206" s="20"/>
      <c r="F206" s="25"/>
      <c r="G206" s="25"/>
      <c r="H206" s="20"/>
      <c r="I206" s="38"/>
      <c r="J206" s="55"/>
      <c r="K206"/>
    </row>
    <row r="207" spans="1:11" s="7" customFormat="1" ht="19" x14ac:dyDescent="0.25">
      <c r="A207"/>
      <c r="B207" s="3"/>
      <c r="C207" s="35"/>
      <c r="D207" s="5"/>
      <c r="E207" s="20"/>
      <c r="F207" s="25"/>
      <c r="G207" s="25"/>
      <c r="H207" s="20"/>
      <c r="I207" s="38"/>
      <c r="J207" s="55"/>
      <c r="K207"/>
    </row>
    <row r="208" spans="1:11" s="7" customFormat="1" ht="19" x14ac:dyDescent="0.25">
      <c r="A208"/>
      <c r="B208" s="3"/>
      <c r="C208" s="35"/>
      <c r="D208" s="5"/>
      <c r="E208" s="20"/>
      <c r="F208" s="25"/>
      <c r="G208" s="25"/>
      <c r="H208" s="20"/>
      <c r="I208" s="38"/>
      <c r="J208" s="55"/>
      <c r="K208"/>
    </row>
    <row r="209" spans="1:11" s="7" customFormat="1" ht="19" x14ac:dyDescent="0.25">
      <c r="A209"/>
      <c r="B209" s="3"/>
      <c r="C209" s="35"/>
      <c r="D209" s="5"/>
      <c r="E209" s="20"/>
      <c r="F209" s="25"/>
      <c r="G209" s="25"/>
      <c r="H209" s="20"/>
      <c r="I209" s="38"/>
      <c r="J209" s="55"/>
      <c r="K209"/>
    </row>
    <row r="210" spans="1:11" s="7" customFormat="1" ht="19" x14ac:dyDescent="0.25">
      <c r="A210"/>
      <c r="B210" s="3"/>
      <c r="C210" s="35"/>
      <c r="D210" s="5"/>
      <c r="E210" s="20"/>
      <c r="F210" s="25"/>
      <c r="G210" s="25"/>
      <c r="H210" s="20"/>
      <c r="I210" s="38"/>
      <c r="J210" s="55"/>
      <c r="K210"/>
    </row>
    <row r="211" spans="1:11" s="7" customFormat="1" ht="19" x14ac:dyDescent="0.25">
      <c r="A211"/>
      <c r="B211" s="3"/>
      <c r="C211" s="35"/>
      <c r="D211" s="5"/>
      <c r="E211" s="20"/>
      <c r="F211" s="25"/>
      <c r="G211" s="25"/>
      <c r="H211" s="20"/>
      <c r="I211" s="38"/>
      <c r="J211" s="55"/>
      <c r="K211"/>
    </row>
    <row r="212" spans="1:11" s="7" customFormat="1" ht="19" x14ac:dyDescent="0.25">
      <c r="A212"/>
      <c r="B212" s="3"/>
      <c r="C212" s="35"/>
      <c r="D212" s="5"/>
      <c r="E212" s="20"/>
      <c r="F212" s="25"/>
      <c r="G212" s="25"/>
      <c r="H212" s="20"/>
      <c r="I212" s="38"/>
      <c r="J212" s="55"/>
      <c r="K212"/>
    </row>
    <row r="213" spans="1:11" s="7" customFormat="1" ht="19" x14ac:dyDescent="0.25">
      <c r="A213"/>
      <c r="B213" s="3"/>
      <c r="C213" s="35"/>
      <c r="D213" s="5"/>
      <c r="E213" s="20"/>
      <c r="F213" s="25"/>
      <c r="G213" s="25"/>
      <c r="H213" s="20"/>
      <c r="I213" s="38"/>
      <c r="J213" s="55"/>
      <c r="K213"/>
    </row>
    <row r="214" spans="1:11" s="7" customFormat="1" ht="19" x14ac:dyDescent="0.25">
      <c r="A214"/>
      <c r="B214" s="3"/>
      <c r="C214" s="35"/>
      <c r="D214" s="5"/>
      <c r="E214" s="20"/>
      <c r="F214" s="25"/>
      <c r="G214" s="25"/>
      <c r="H214" s="20"/>
      <c r="I214" s="38"/>
      <c r="J214" s="55"/>
      <c r="K214"/>
    </row>
    <row r="215" spans="1:11" s="7" customFormat="1" ht="19" x14ac:dyDescent="0.25">
      <c r="A215"/>
      <c r="B215" s="3"/>
      <c r="C215" s="35"/>
      <c r="D215" s="5"/>
      <c r="E215" s="20"/>
      <c r="F215" s="25"/>
      <c r="G215" s="25"/>
      <c r="H215" s="20"/>
      <c r="I215" s="38"/>
      <c r="J215" s="55"/>
      <c r="K215"/>
    </row>
    <row r="216" spans="1:11" s="7" customFormat="1" ht="19" x14ac:dyDescent="0.25">
      <c r="A216"/>
      <c r="B216" s="3"/>
      <c r="C216" s="35"/>
      <c r="D216" s="5"/>
      <c r="E216" s="20"/>
      <c r="F216" s="25"/>
      <c r="G216" s="25"/>
      <c r="H216" s="20"/>
      <c r="I216" s="38"/>
      <c r="J216" s="55"/>
      <c r="K216"/>
    </row>
    <row r="217" spans="1:11" s="7" customFormat="1" ht="19" x14ac:dyDescent="0.25">
      <c r="A217"/>
      <c r="B217" s="3"/>
      <c r="C217" s="35"/>
      <c r="D217" s="5"/>
      <c r="E217" s="20"/>
      <c r="F217" s="25"/>
      <c r="G217" s="25"/>
      <c r="H217" s="20"/>
      <c r="I217" s="38"/>
      <c r="J217" s="55"/>
      <c r="K217"/>
    </row>
    <row r="218" spans="1:11" s="7" customFormat="1" ht="19" x14ac:dyDescent="0.25">
      <c r="A218"/>
      <c r="B218" s="3"/>
      <c r="C218" s="35"/>
      <c r="D218" s="5"/>
      <c r="E218" s="20"/>
      <c r="F218" s="25"/>
      <c r="G218" s="25"/>
      <c r="H218" s="20"/>
      <c r="I218" s="38"/>
      <c r="J218" s="55"/>
      <c r="K218"/>
    </row>
    <row r="219" spans="1:11" s="7" customFormat="1" ht="19" x14ac:dyDescent="0.25">
      <c r="A219"/>
      <c r="B219" s="3"/>
      <c r="C219" s="35"/>
      <c r="D219" s="5"/>
      <c r="E219" s="20"/>
      <c r="F219" s="25"/>
      <c r="G219" s="25"/>
      <c r="H219" s="20"/>
      <c r="I219" s="38"/>
      <c r="J219" s="55"/>
      <c r="K219"/>
    </row>
    <row r="220" spans="1:11" s="7" customFormat="1" ht="19" x14ac:dyDescent="0.25">
      <c r="A220"/>
      <c r="B220" s="3"/>
      <c r="C220" s="35"/>
      <c r="D220" s="5"/>
      <c r="E220" s="20"/>
      <c r="F220" s="25"/>
      <c r="G220" s="25"/>
      <c r="H220" s="20"/>
      <c r="I220" s="38"/>
      <c r="J220" s="55"/>
      <c r="K220"/>
    </row>
    <row r="221" spans="1:11" s="7" customFormat="1" ht="19" x14ac:dyDescent="0.25">
      <c r="A221"/>
      <c r="B221" s="3"/>
      <c r="C221" s="35"/>
      <c r="D221" s="5"/>
      <c r="E221" s="20"/>
      <c r="F221" s="25"/>
      <c r="G221" s="25"/>
      <c r="H221" s="20"/>
      <c r="I221" s="38"/>
      <c r="J221" s="55"/>
      <c r="K221"/>
    </row>
    <row r="222" spans="1:11" s="7" customFormat="1" ht="19" x14ac:dyDescent="0.25">
      <c r="A222"/>
      <c r="B222" s="3"/>
      <c r="C222" s="35"/>
      <c r="D222" s="5"/>
      <c r="E222" s="20"/>
      <c r="F222" s="25"/>
      <c r="G222" s="25"/>
      <c r="H222" s="20"/>
      <c r="I222" s="38"/>
      <c r="J222" s="55"/>
      <c r="K222"/>
    </row>
    <row r="223" spans="1:11" s="7" customFormat="1" ht="19" x14ac:dyDescent="0.25">
      <c r="A223"/>
      <c r="B223" s="3"/>
      <c r="C223" s="35"/>
      <c r="D223" s="5"/>
      <c r="E223" s="20"/>
      <c r="F223" s="25"/>
      <c r="G223" s="25"/>
      <c r="H223" s="20"/>
      <c r="I223" s="38"/>
      <c r="J223" s="55"/>
      <c r="K223"/>
    </row>
    <row r="224" spans="1:11" s="7" customFormat="1" ht="19" x14ac:dyDescent="0.25">
      <c r="A224"/>
      <c r="B224" s="3"/>
      <c r="C224" s="35"/>
      <c r="D224" s="5"/>
      <c r="E224" s="20"/>
      <c r="F224" s="25"/>
      <c r="G224" s="25"/>
      <c r="H224" s="20"/>
      <c r="I224" s="38"/>
      <c r="J224" s="55"/>
      <c r="K224"/>
    </row>
    <row r="225" spans="1:11" s="7" customFormat="1" ht="19" x14ac:dyDescent="0.25">
      <c r="A225"/>
      <c r="B225" s="3"/>
      <c r="C225" s="35"/>
      <c r="D225" s="5"/>
      <c r="E225" s="20"/>
      <c r="F225" s="25"/>
      <c r="G225" s="25"/>
      <c r="H225" s="20"/>
      <c r="I225" s="38"/>
      <c r="J225" s="55"/>
      <c r="K225"/>
    </row>
    <row r="226" spans="1:11" s="7" customFormat="1" ht="19" x14ac:dyDescent="0.25">
      <c r="A226"/>
      <c r="B226" s="3"/>
      <c r="C226" s="35"/>
      <c r="D226" s="5"/>
      <c r="E226" s="20"/>
      <c r="F226" s="25"/>
      <c r="G226" s="25"/>
      <c r="H226" s="20"/>
      <c r="I226" s="38"/>
      <c r="J226" s="55"/>
      <c r="K226"/>
    </row>
    <row r="227" spans="1:11" s="7" customFormat="1" ht="19" x14ac:dyDescent="0.25">
      <c r="A227"/>
      <c r="B227" s="3"/>
      <c r="C227" s="35"/>
      <c r="D227" s="5"/>
      <c r="E227" s="20"/>
      <c r="F227" s="25"/>
      <c r="G227" s="25"/>
      <c r="H227" s="20"/>
      <c r="I227" s="38"/>
      <c r="J227" s="55"/>
      <c r="K227"/>
    </row>
    <row r="228" spans="1:11" s="7" customFormat="1" ht="19" x14ac:dyDescent="0.25">
      <c r="A228"/>
      <c r="B228" s="3"/>
      <c r="C228" s="35"/>
      <c r="D228" s="5"/>
      <c r="E228" s="20"/>
      <c r="F228" s="25"/>
      <c r="G228" s="25"/>
      <c r="H228" s="20"/>
      <c r="I228" s="38"/>
      <c r="J228" s="55"/>
      <c r="K228"/>
    </row>
    <row r="229" spans="1:11" s="7" customFormat="1" ht="19" x14ac:dyDescent="0.25">
      <c r="A229"/>
      <c r="B229" s="3"/>
      <c r="C229" s="35"/>
      <c r="D229" s="5"/>
      <c r="E229" s="20"/>
      <c r="F229" s="25"/>
      <c r="G229" s="25"/>
      <c r="H229" s="20"/>
      <c r="I229" s="38"/>
      <c r="J229" s="55"/>
      <c r="K229"/>
    </row>
    <row r="230" spans="1:11" s="7" customFormat="1" ht="19" x14ac:dyDescent="0.25">
      <c r="A230"/>
      <c r="B230" s="3"/>
      <c r="C230" s="35"/>
      <c r="D230" s="5"/>
      <c r="E230" s="20"/>
      <c r="F230" s="25"/>
      <c r="G230" s="25"/>
      <c r="H230" s="20"/>
      <c r="I230" s="38"/>
      <c r="J230" s="55"/>
      <c r="K230"/>
    </row>
    <row r="231" spans="1:11" s="7" customFormat="1" ht="19" x14ac:dyDescent="0.25">
      <c r="A231"/>
      <c r="B231" s="3"/>
      <c r="C231" s="35"/>
      <c r="D231" s="5"/>
      <c r="E231" s="20"/>
      <c r="F231" s="25"/>
      <c r="G231" s="25"/>
      <c r="H231" s="20"/>
      <c r="I231" s="38"/>
      <c r="J231" s="55"/>
      <c r="K231"/>
    </row>
    <row r="232" spans="1:11" s="7" customFormat="1" ht="19" x14ac:dyDescent="0.25">
      <c r="A232"/>
      <c r="B232" s="3"/>
      <c r="C232" s="35"/>
      <c r="D232" s="5"/>
      <c r="E232" s="20"/>
      <c r="F232" s="25"/>
      <c r="G232" s="25"/>
      <c r="H232" s="20"/>
      <c r="I232" s="38"/>
      <c r="J232" s="55"/>
      <c r="K232"/>
    </row>
    <row r="233" spans="1:11" s="7" customFormat="1" ht="19" x14ac:dyDescent="0.25">
      <c r="A233"/>
      <c r="B233" s="3"/>
      <c r="C233" s="35"/>
      <c r="D233" s="5"/>
      <c r="E233" s="20"/>
      <c r="F233" s="25"/>
      <c r="G233" s="25"/>
      <c r="H233" s="20"/>
      <c r="I233" s="38"/>
      <c r="J233" s="55"/>
      <c r="K233"/>
    </row>
    <row r="234" spans="1:11" s="7" customFormat="1" ht="19" x14ac:dyDescent="0.25">
      <c r="B234" s="3"/>
      <c r="C234" s="35"/>
      <c r="D234" s="5"/>
      <c r="E234" s="20"/>
      <c r="F234" s="25"/>
      <c r="G234" s="25"/>
      <c r="H234" s="20"/>
      <c r="I234" s="39"/>
      <c r="J234" s="55"/>
      <c r="K234"/>
    </row>
    <row r="235" spans="1:11" s="7" customFormat="1" ht="19" x14ac:dyDescent="0.25">
      <c r="B235" s="3"/>
      <c r="C235" s="35"/>
      <c r="D235" s="5"/>
      <c r="E235" s="20"/>
      <c r="F235" s="25"/>
      <c r="G235" s="25"/>
      <c r="H235" s="20"/>
      <c r="I235" s="39"/>
      <c r="J235" s="55"/>
      <c r="K235"/>
    </row>
    <row r="236" spans="1:11" s="7" customFormat="1" ht="19" x14ac:dyDescent="0.25">
      <c r="B236" s="3"/>
      <c r="C236" s="35"/>
      <c r="D236" s="5"/>
      <c r="E236" s="20"/>
      <c r="F236" s="25"/>
      <c r="G236" s="25"/>
      <c r="H236" s="20"/>
      <c r="I236" s="39"/>
      <c r="J236" s="55"/>
      <c r="K236"/>
    </row>
    <row r="237" spans="1:11" s="7" customFormat="1" ht="19" x14ac:dyDescent="0.25">
      <c r="B237" s="3"/>
      <c r="C237" s="35"/>
      <c r="D237" s="5"/>
      <c r="E237" s="20"/>
      <c r="F237" s="25"/>
      <c r="G237" s="25"/>
      <c r="H237" s="20"/>
      <c r="I237" s="39"/>
      <c r="J237" s="55"/>
      <c r="K237"/>
    </row>
    <row r="238" spans="1:11" s="7" customFormat="1" ht="19" x14ac:dyDescent="0.25">
      <c r="B238" s="3"/>
      <c r="C238" s="35"/>
      <c r="D238" s="5"/>
      <c r="E238" s="20"/>
      <c r="F238" s="25"/>
      <c r="G238" s="25"/>
      <c r="H238" s="20"/>
      <c r="I238" s="39"/>
      <c r="J238" s="55"/>
      <c r="K238"/>
    </row>
    <row r="239" spans="1:11" s="7" customFormat="1" ht="19" x14ac:dyDescent="0.25">
      <c r="B239" s="3"/>
      <c r="C239" s="35"/>
      <c r="D239" s="5"/>
      <c r="E239" s="20"/>
      <c r="F239" s="25"/>
      <c r="G239" s="25"/>
      <c r="H239" s="20"/>
      <c r="I239" s="39"/>
      <c r="J239" s="55"/>
      <c r="K239"/>
    </row>
    <row r="240" spans="1:11" ht="18" customHeight="1" x14ac:dyDescent="0.2">
      <c r="C240" s="35"/>
      <c r="I240" s="39"/>
    </row>
    <row r="241" spans="3:10" ht="18" customHeight="1" x14ac:dyDescent="0.2">
      <c r="C241" s="35"/>
      <c r="I241" s="39"/>
    </row>
    <row r="242" spans="3:10" ht="18" customHeight="1" x14ac:dyDescent="0.2">
      <c r="C242" s="35"/>
      <c r="I242" s="39"/>
    </row>
    <row r="243" spans="3:10" ht="18" customHeight="1" x14ac:dyDescent="0.2">
      <c r="C243" s="35"/>
      <c r="I243" s="39"/>
    </row>
    <row r="244" spans="3:10" ht="18" customHeight="1" x14ac:dyDescent="0.2">
      <c r="C244" s="35"/>
      <c r="I244" s="39"/>
    </row>
    <row r="245" spans="3:10" ht="18" customHeight="1" x14ac:dyDescent="0.2">
      <c r="C245" s="35"/>
      <c r="I245" s="39"/>
    </row>
    <row r="246" spans="3:10" ht="18" customHeight="1" x14ac:dyDescent="0.2">
      <c r="C246" s="35"/>
      <c r="I246" s="39"/>
    </row>
    <row r="247" spans="3:10" ht="18" customHeight="1" x14ac:dyDescent="0.2">
      <c r="C247" s="35"/>
      <c r="I247" s="39"/>
    </row>
    <row r="248" spans="3:10" ht="18" customHeight="1" x14ac:dyDescent="0.2">
      <c r="C248" s="35"/>
      <c r="I248" s="39"/>
      <c r="J248"/>
    </row>
    <row r="249" spans="3:10" ht="18" customHeight="1" x14ac:dyDescent="0.2">
      <c r="C249" s="35"/>
      <c r="I249" s="39"/>
      <c r="J249"/>
    </row>
    <row r="250" spans="3:10" ht="18" customHeight="1" x14ac:dyDescent="0.2">
      <c r="C250" s="35"/>
      <c r="I250" s="39"/>
      <c r="J250"/>
    </row>
    <row r="251" spans="3:10" ht="18" customHeight="1" x14ac:dyDescent="0.2">
      <c r="C251" s="35"/>
      <c r="I251" s="39"/>
      <c r="J251"/>
    </row>
    <row r="252" spans="3:10" ht="18" customHeight="1" x14ac:dyDescent="0.2">
      <c r="C252" s="35"/>
      <c r="I252" s="39"/>
      <c r="J252"/>
    </row>
    <row r="254" spans="3:10" x14ac:dyDescent="0.2">
      <c r="C254" s="25"/>
      <c r="D254" s="27"/>
      <c r="J254"/>
    </row>
    <row r="255" spans="3:10" x14ac:dyDescent="0.2">
      <c r="C255" s="25"/>
      <c r="D255" s="27"/>
      <c r="J255"/>
    </row>
    <row r="256" spans="3:10" x14ac:dyDescent="0.2">
      <c r="C256" s="25"/>
      <c r="D256" s="27"/>
      <c r="J256"/>
    </row>
    <row r="257" spans="2:10" x14ac:dyDescent="0.2">
      <c r="C257" s="25"/>
      <c r="D257" s="27"/>
      <c r="J257"/>
    </row>
    <row r="258" spans="2:10" x14ac:dyDescent="0.2">
      <c r="B258"/>
      <c r="C258" s="25"/>
      <c r="D258" s="27"/>
      <c r="E258"/>
      <c r="F258"/>
      <c r="G258"/>
      <c r="H258"/>
      <c r="I258"/>
      <c r="J258"/>
    </row>
    <row r="259" spans="2:10" x14ac:dyDescent="0.2">
      <c r="B259"/>
      <c r="C259" s="25"/>
      <c r="D259" s="27"/>
      <c r="E259"/>
      <c r="F259"/>
      <c r="G259"/>
      <c r="H259"/>
      <c r="I259"/>
      <c r="J259"/>
    </row>
    <row r="260" spans="2:10" x14ac:dyDescent="0.2">
      <c r="B260"/>
      <c r="C260" s="25"/>
      <c r="D260" s="27"/>
      <c r="E260"/>
      <c r="F260"/>
      <c r="G260"/>
      <c r="H260"/>
      <c r="I260"/>
      <c r="J260"/>
    </row>
    <row r="261" spans="2:10" x14ac:dyDescent="0.2">
      <c r="B261"/>
      <c r="C261" s="25"/>
      <c r="D261" s="27"/>
      <c r="E261"/>
      <c r="F261"/>
      <c r="G261"/>
      <c r="H261"/>
      <c r="I261"/>
      <c r="J261"/>
    </row>
    <row r="262" spans="2:10" x14ac:dyDescent="0.2">
      <c r="B262"/>
      <c r="C262" s="25"/>
      <c r="D262" s="27"/>
      <c r="E262"/>
      <c r="F262"/>
      <c r="G262"/>
      <c r="H262"/>
      <c r="I262"/>
      <c r="J262"/>
    </row>
    <row r="263" spans="2:10" x14ac:dyDescent="0.2">
      <c r="B263"/>
      <c r="C263" s="3"/>
      <c r="E263"/>
      <c r="F263"/>
      <c r="G263"/>
      <c r="H263"/>
      <c r="I263"/>
      <c r="J263"/>
    </row>
    <row r="264" spans="2:10" x14ac:dyDescent="0.2">
      <c r="B264"/>
      <c r="C264" s="3"/>
      <c r="E264"/>
      <c r="F264"/>
      <c r="G264"/>
      <c r="H264"/>
      <c r="I264"/>
      <c r="J264"/>
    </row>
    <row r="265" spans="2:10" x14ac:dyDescent="0.2">
      <c r="B265"/>
      <c r="C265" s="3"/>
      <c r="E265"/>
      <c r="F265"/>
      <c r="G265"/>
      <c r="H265"/>
      <c r="I265"/>
      <c r="J265"/>
    </row>
  </sheetData>
  <pageMargins left="0.75" right="0.75" top="1" bottom="1" header="0.5" footer="0.5"/>
  <pageSetup paperSize="9" orientation="portrait" horizontalDpi="4294967292" verticalDpi="4294967292"/>
  <ignoredErrors>
    <ignoredError sqref="E5 F6 G7 H4 I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149"/>
  <sheetViews>
    <sheetView topLeftCell="A104" workbookViewId="0">
      <selection activeCell="D128" sqref="D128"/>
    </sheetView>
  </sheetViews>
  <sheetFormatPr baseColWidth="10" defaultColWidth="11" defaultRowHeight="16" x14ac:dyDescent="0.2"/>
  <cols>
    <col min="1" max="1" width="3.83203125" customWidth="1"/>
    <col min="2" max="2" width="9.83203125" style="3" customWidth="1"/>
    <col min="3" max="3" width="15.5" style="5" customWidth="1"/>
    <col min="4" max="4" width="16.1640625" style="5" customWidth="1"/>
    <col min="5" max="5" width="11.6640625" style="20" customWidth="1"/>
    <col min="6" max="6" width="11.33203125" style="25" customWidth="1"/>
    <col min="7" max="7" width="10.33203125" style="25" customWidth="1"/>
    <col min="8" max="8" width="17" style="20" customWidth="1"/>
    <col min="9" max="9" width="11.83203125" style="50" customWidth="1"/>
    <col min="10" max="10" width="26.83203125" style="55" customWidth="1"/>
    <col min="11" max="11" width="88.83203125" customWidth="1"/>
    <col min="12" max="13" width="10.83203125" customWidth="1"/>
  </cols>
  <sheetData>
    <row r="2" spans="1:11" s="1" customFormat="1" ht="47" x14ac:dyDescent="0.55000000000000004">
      <c r="B2" s="2" t="s">
        <v>0</v>
      </c>
      <c r="C2" s="4"/>
      <c r="D2" s="4"/>
      <c r="E2" s="16"/>
      <c r="F2" s="21"/>
      <c r="G2" s="21"/>
      <c r="H2" s="16"/>
      <c r="I2" s="45"/>
      <c r="J2" s="52"/>
    </row>
    <row r="4" spans="1:11" s="6" customFormat="1" x14ac:dyDescent="0.2">
      <c r="B4" s="8" t="s">
        <v>1</v>
      </c>
      <c r="C4" s="9"/>
      <c r="D4" s="9"/>
      <c r="E4" s="17"/>
      <c r="F4" s="22"/>
      <c r="G4" s="22"/>
      <c r="H4" s="17">
        <f>SUM(H11:H136)</f>
        <v>2439.4000000000015</v>
      </c>
      <c r="I4" s="46"/>
      <c r="J4" s="53"/>
      <c r="K4" s="12"/>
    </row>
    <row r="5" spans="1:11" s="6" customFormat="1" x14ac:dyDescent="0.2">
      <c r="B5" s="10" t="s">
        <v>2</v>
      </c>
      <c r="C5" s="11"/>
      <c r="D5" s="11"/>
      <c r="E5" s="18">
        <f>SUM(E11:E136)</f>
        <v>2827.9199999999996</v>
      </c>
      <c r="F5" s="23"/>
      <c r="G5" s="23"/>
      <c r="H5" s="18"/>
      <c r="I5" s="47"/>
      <c r="J5" s="54"/>
      <c r="K5" s="15"/>
    </row>
    <row r="6" spans="1:11" s="6" customFormat="1" x14ac:dyDescent="0.2">
      <c r="B6" s="8" t="s">
        <v>348</v>
      </c>
      <c r="C6" s="9"/>
      <c r="D6" s="9"/>
      <c r="E6" s="17"/>
      <c r="F6" s="22">
        <f>SUM(F11:F136)</f>
        <v>105420</v>
      </c>
      <c r="G6" s="22"/>
      <c r="H6" s="17"/>
      <c r="I6" s="46"/>
      <c r="J6" s="53"/>
      <c r="K6" s="12"/>
    </row>
    <row r="7" spans="1:11" s="6" customFormat="1" x14ac:dyDescent="0.2">
      <c r="B7" s="10" t="s">
        <v>349</v>
      </c>
      <c r="C7" s="11"/>
      <c r="D7" s="11"/>
      <c r="E7" s="18"/>
      <c r="F7" s="23"/>
      <c r="G7" s="23">
        <f>SUM(G11:G136)</f>
        <v>105372</v>
      </c>
      <c r="H7" s="18"/>
      <c r="I7" s="47"/>
      <c r="J7" s="54"/>
      <c r="K7" s="15"/>
    </row>
    <row r="8" spans="1:11" s="6" customFormat="1" x14ac:dyDescent="0.2">
      <c r="B8" s="8" t="s">
        <v>4</v>
      </c>
      <c r="C8" s="9"/>
      <c r="D8" s="9"/>
      <c r="E8" s="17"/>
      <c r="F8" s="22"/>
      <c r="G8" s="22"/>
      <c r="H8" s="17"/>
      <c r="I8" s="48">
        <f>SUM(I11:I136)</f>
        <v>19.071527777777774</v>
      </c>
      <c r="J8" s="53"/>
      <c r="K8" s="12"/>
    </row>
    <row r="10" spans="1:11" s="7" customFormat="1" ht="19" x14ac:dyDescent="0.25">
      <c r="B10" s="13" t="s">
        <v>62</v>
      </c>
      <c r="C10" s="14" t="s">
        <v>63</v>
      </c>
      <c r="D10" s="14" t="s">
        <v>64</v>
      </c>
      <c r="E10" s="19" t="s">
        <v>65</v>
      </c>
      <c r="F10" s="24" t="s">
        <v>242</v>
      </c>
      <c r="G10" s="24" t="s">
        <v>350</v>
      </c>
      <c r="H10" s="19" t="s">
        <v>48</v>
      </c>
      <c r="I10" s="37" t="s">
        <v>49</v>
      </c>
      <c r="J10" s="51" t="s">
        <v>67</v>
      </c>
      <c r="K10" s="26" t="s">
        <v>68</v>
      </c>
    </row>
    <row r="11" spans="1:11" s="7" customFormat="1" ht="19" x14ac:dyDescent="0.25">
      <c r="A11"/>
      <c r="B11" s="3"/>
      <c r="C11" s="35"/>
      <c r="D11" s="5"/>
      <c r="E11" s="20"/>
      <c r="F11" s="25"/>
      <c r="G11" s="25"/>
      <c r="H11" s="20"/>
      <c r="I11" s="49"/>
      <c r="J11" s="55"/>
      <c r="K11"/>
    </row>
    <row r="12" spans="1:11" s="7" customFormat="1" ht="19" x14ac:dyDescent="0.25">
      <c r="A12"/>
      <c r="B12" s="3">
        <v>117</v>
      </c>
      <c r="C12" s="35" t="s">
        <v>966</v>
      </c>
      <c r="D12" s="5" t="s">
        <v>967</v>
      </c>
      <c r="E12" s="20">
        <v>30.82</v>
      </c>
      <c r="F12" s="25">
        <v>737</v>
      </c>
      <c r="G12" s="25">
        <v>732</v>
      </c>
      <c r="H12" s="20">
        <v>23.77</v>
      </c>
      <c r="I12" s="49">
        <v>0.21875</v>
      </c>
      <c r="J12" s="55"/>
      <c r="K12" t="s">
        <v>968</v>
      </c>
    </row>
    <row r="13" spans="1:11" s="7" customFormat="1" ht="19" x14ac:dyDescent="0.25">
      <c r="A13"/>
      <c r="B13" s="3">
        <v>116</v>
      </c>
      <c r="C13" s="35" t="s">
        <v>966</v>
      </c>
      <c r="D13" s="5" t="s">
        <v>967</v>
      </c>
      <c r="E13" s="20">
        <v>31.71</v>
      </c>
      <c r="F13" s="25">
        <v>925</v>
      </c>
      <c r="G13" s="25">
        <v>800</v>
      </c>
      <c r="H13" s="20">
        <v>27.42</v>
      </c>
      <c r="I13" s="49">
        <v>0.21666666666666667</v>
      </c>
      <c r="J13" s="55"/>
      <c r="K13" t="s">
        <v>969</v>
      </c>
    </row>
    <row r="14" spans="1:11" s="7" customFormat="1" ht="19" x14ac:dyDescent="0.25">
      <c r="A14"/>
      <c r="B14" s="3">
        <v>115</v>
      </c>
      <c r="C14" s="35" t="s">
        <v>966</v>
      </c>
      <c r="D14" s="5" t="s">
        <v>967</v>
      </c>
      <c r="E14" s="20">
        <v>38.82</v>
      </c>
      <c r="F14" s="25">
        <v>1327</v>
      </c>
      <c r="G14" s="25">
        <v>1272</v>
      </c>
      <c r="H14" s="20">
        <v>33.72</v>
      </c>
      <c r="I14" s="49">
        <v>0.22916666666666666</v>
      </c>
      <c r="J14" s="55"/>
      <c r="K14" t="s">
        <v>517</v>
      </c>
    </row>
    <row r="15" spans="1:11" s="7" customFormat="1" ht="19" x14ac:dyDescent="0.25">
      <c r="A15"/>
      <c r="B15" s="3">
        <v>114</v>
      </c>
      <c r="C15" s="35" t="s">
        <v>966</v>
      </c>
      <c r="D15" s="5" t="s">
        <v>733</v>
      </c>
      <c r="E15" s="20">
        <v>19.77</v>
      </c>
      <c r="F15" s="25">
        <v>819</v>
      </c>
      <c r="G15" s="25">
        <v>829</v>
      </c>
      <c r="H15" s="20">
        <v>17.38</v>
      </c>
      <c r="I15" s="49">
        <v>0.12152777777777778</v>
      </c>
      <c r="J15" s="55"/>
      <c r="K15" t="s">
        <v>970</v>
      </c>
    </row>
    <row r="16" spans="1:11" s="7" customFormat="1" ht="19" x14ac:dyDescent="0.25">
      <c r="A16"/>
      <c r="B16" s="3">
        <v>113</v>
      </c>
      <c r="C16" s="35" t="s">
        <v>966</v>
      </c>
      <c r="D16" s="5" t="s">
        <v>844</v>
      </c>
      <c r="E16" s="20">
        <v>19.899999999999999</v>
      </c>
      <c r="F16" s="25">
        <v>1150</v>
      </c>
      <c r="G16" s="25">
        <v>1150</v>
      </c>
      <c r="H16" s="20">
        <v>15.47</v>
      </c>
      <c r="I16" s="49">
        <v>0.15625</v>
      </c>
      <c r="J16" s="55"/>
      <c r="K16" t="s">
        <v>971</v>
      </c>
    </row>
    <row r="17" spans="1:11" s="7" customFormat="1" ht="19" x14ac:dyDescent="0.25">
      <c r="A17"/>
      <c r="B17" s="3">
        <v>112</v>
      </c>
      <c r="C17" s="35" t="s">
        <v>966</v>
      </c>
      <c r="D17" s="5" t="s">
        <v>733</v>
      </c>
      <c r="E17" s="20">
        <v>22</v>
      </c>
      <c r="F17" s="25">
        <v>766</v>
      </c>
      <c r="G17" s="25">
        <v>829</v>
      </c>
      <c r="H17" s="20">
        <v>19.84</v>
      </c>
      <c r="I17" s="49">
        <v>0.1388888888888889</v>
      </c>
      <c r="J17" s="55"/>
      <c r="K17" t="s">
        <v>972</v>
      </c>
    </row>
    <row r="18" spans="1:11" s="7" customFormat="1" ht="19" x14ac:dyDescent="0.25">
      <c r="A18"/>
      <c r="B18" s="3">
        <v>111</v>
      </c>
      <c r="C18" s="35" t="s">
        <v>966</v>
      </c>
      <c r="D18" s="5" t="s">
        <v>19</v>
      </c>
      <c r="E18" s="20">
        <v>18.02</v>
      </c>
      <c r="F18" s="25">
        <v>1198</v>
      </c>
      <c r="G18" s="25">
        <v>859</v>
      </c>
      <c r="H18" s="20">
        <v>16.03</v>
      </c>
      <c r="I18" s="49">
        <v>0.1111111111111111</v>
      </c>
      <c r="J18" s="55"/>
      <c r="K18" t="s">
        <v>973</v>
      </c>
    </row>
    <row r="19" spans="1:11" s="7" customFormat="1" ht="19" x14ac:dyDescent="0.25">
      <c r="A19"/>
      <c r="B19" s="3">
        <v>110</v>
      </c>
      <c r="C19" s="35" t="s">
        <v>966</v>
      </c>
      <c r="D19" s="5" t="s">
        <v>14</v>
      </c>
      <c r="E19" s="20">
        <v>19.600000000000001</v>
      </c>
      <c r="F19" s="25">
        <v>955</v>
      </c>
      <c r="G19" s="25">
        <v>850</v>
      </c>
      <c r="H19" s="20">
        <v>15.89</v>
      </c>
      <c r="I19" s="49">
        <v>0.12291666666666667</v>
      </c>
      <c r="J19" s="55"/>
      <c r="K19" t="s">
        <v>974</v>
      </c>
    </row>
    <row r="20" spans="1:11" s="7" customFormat="1" ht="19" x14ac:dyDescent="0.25">
      <c r="A20"/>
      <c r="B20" s="3">
        <v>109</v>
      </c>
      <c r="C20" s="35" t="s">
        <v>966</v>
      </c>
      <c r="D20" s="5" t="s">
        <v>733</v>
      </c>
      <c r="E20" s="20">
        <v>42.78</v>
      </c>
      <c r="F20" s="25">
        <v>1310</v>
      </c>
      <c r="G20" s="25">
        <v>1270</v>
      </c>
      <c r="H20" s="20">
        <v>35.950000000000003</v>
      </c>
      <c r="I20" s="49">
        <v>0.2590277777777778</v>
      </c>
      <c r="J20" s="55"/>
      <c r="K20" t="s">
        <v>975</v>
      </c>
    </row>
    <row r="21" spans="1:11" s="7" customFormat="1" ht="19" x14ac:dyDescent="0.25">
      <c r="A21"/>
      <c r="B21" s="3">
        <v>108</v>
      </c>
      <c r="C21" s="35" t="s">
        <v>966</v>
      </c>
      <c r="D21" s="5" t="s">
        <v>19</v>
      </c>
      <c r="E21" s="20">
        <v>36.39</v>
      </c>
      <c r="F21" s="25">
        <v>1345</v>
      </c>
      <c r="G21" s="25">
        <v>1345</v>
      </c>
      <c r="H21" s="20">
        <v>28.01</v>
      </c>
      <c r="I21" s="49">
        <v>0.2638888888888889</v>
      </c>
      <c r="J21" s="55"/>
      <c r="K21" t="s">
        <v>976</v>
      </c>
    </row>
    <row r="22" spans="1:11" s="7" customFormat="1" ht="19" x14ac:dyDescent="0.25">
      <c r="A22"/>
      <c r="B22" s="3">
        <v>107</v>
      </c>
      <c r="C22" s="35" t="s">
        <v>977</v>
      </c>
      <c r="D22" s="5" t="s">
        <v>14</v>
      </c>
      <c r="E22" s="20">
        <v>16.86</v>
      </c>
      <c r="F22" s="25">
        <v>532</v>
      </c>
      <c r="G22" s="25">
        <v>573</v>
      </c>
      <c r="H22" s="20">
        <v>14.64</v>
      </c>
      <c r="I22" s="49">
        <v>9.375E-2</v>
      </c>
      <c r="J22" s="55"/>
      <c r="K22" t="s">
        <v>978</v>
      </c>
    </row>
    <row r="23" spans="1:11" s="7" customFormat="1" ht="19" x14ac:dyDescent="0.25">
      <c r="A23"/>
      <c r="B23" s="3">
        <v>106</v>
      </c>
      <c r="C23" s="35" t="s">
        <v>977</v>
      </c>
      <c r="D23" s="5" t="s">
        <v>19</v>
      </c>
      <c r="E23" s="20">
        <v>24.24</v>
      </c>
      <c r="F23" s="25">
        <v>933</v>
      </c>
      <c r="G23" s="25">
        <v>908</v>
      </c>
      <c r="H23" s="20">
        <v>18.88</v>
      </c>
      <c r="I23" s="49">
        <v>0.17708333333333334</v>
      </c>
      <c r="J23" s="55"/>
      <c r="K23" t="s">
        <v>517</v>
      </c>
    </row>
    <row r="24" spans="1:11" s="7" customFormat="1" ht="19" x14ac:dyDescent="0.25">
      <c r="A24"/>
      <c r="B24" s="3">
        <v>105</v>
      </c>
      <c r="C24" s="35" t="s">
        <v>977</v>
      </c>
      <c r="D24" s="5" t="s">
        <v>12</v>
      </c>
      <c r="E24" s="20">
        <v>37.25</v>
      </c>
      <c r="F24" s="25">
        <v>653</v>
      </c>
      <c r="G24" s="25">
        <v>653</v>
      </c>
      <c r="H24" s="20">
        <v>32.76</v>
      </c>
      <c r="I24" s="49">
        <v>0.20833333333333334</v>
      </c>
      <c r="J24" s="55" t="s">
        <v>979</v>
      </c>
      <c r="K24" t="s">
        <v>980</v>
      </c>
    </row>
    <row r="25" spans="1:11" s="7" customFormat="1" ht="19" x14ac:dyDescent="0.25">
      <c r="A25"/>
      <c r="B25" s="3">
        <v>104</v>
      </c>
      <c r="C25" s="35" t="s">
        <v>977</v>
      </c>
      <c r="D25" s="5" t="s">
        <v>19</v>
      </c>
      <c r="E25" s="20">
        <v>15.18</v>
      </c>
      <c r="F25" s="25">
        <v>695</v>
      </c>
      <c r="G25" s="25">
        <v>625</v>
      </c>
      <c r="H25" s="20">
        <v>12.59</v>
      </c>
      <c r="I25" s="49">
        <v>9.7222222222222224E-2</v>
      </c>
      <c r="J25" s="55"/>
      <c r="K25" t="s">
        <v>981</v>
      </c>
    </row>
    <row r="26" spans="1:11" s="7" customFormat="1" ht="19" x14ac:dyDescent="0.25">
      <c r="A26"/>
      <c r="B26" s="3">
        <v>103</v>
      </c>
      <c r="C26" s="35" t="s">
        <v>977</v>
      </c>
      <c r="D26" s="5" t="s">
        <v>16</v>
      </c>
      <c r="E26" s="20">
        <v>34.83</v>
      </c>
      <c r="F26" s="25">
        <v>2247</v>
      </c>
      <c r="G26" s="25">
        <v>2247</v>
      </c>
      <c r="H26" s="20">
        <v>28.79</v>
      </c>
      <c r="I26" s="49">
        <v>0.2986111111111111</v>
      </c>
      <c r="J26" s="55" t="s">
        <v>454</v>
      </c>
      <c r="K26" t="s">
        <v>982</v>
      </c>
    </row>
    <row r="27" spans="1:11" s="7" customFormat="1" ht="19" x14ac:dyDescent="0.25">
      <c r="A27"/>
      <c r="B27" s="3">
        <v>102</v>
      </c>
      <c r="C27" s="35" t="s">
        <v>977</v>
      </c>
      <c r="D27" s="5" t="s">
        <v>16</v>
      </c>
      <c r="E27" s="20">
        <v>32.15</v>
      </c>
      <c r="F27" s="25">
        <v>1418</v>
      </c>
      <c r="G27" s="25">
        <v>2176</v>
      </c>
      <c r="H27" s="20">
        <v>24.81</v>
      </c>
      <c r="I27" s="49">
        <v>0.25</v>
      </c>
      <c r="J27" s="55"/>
      <c r="K27" t="s">
        <v>983</v>
      </c>
    </row>
    <row r="28" spans="1:11" s="7" customFormat="1" ht="19" x14ac:dyDescent="0.25">
      <c r="A28"/>
      <c r="B28" s="3">
        <v>101</v>
      </c>
      <c r="C28" s="35" t="s">
        <v>977</v>
      </c>
      <c r="D28" s="5" t="s">
        <v>16</v>
      </c>
      <c r="E28" s="20">
        <v>35.56</v>
      </c>
      <c r="F28" s="25">
        <v>2064</v>
      </c>
      <c r="G28" s="25">
        <v>2064</v>
      </c>
      <c r="H28" s="20">
        <v>30.89</v>
      </c>
      <c r="I28" s="49">
        <v>0.31597222222222221</v>
      </c>
      <c r="J28" s="55"/>
      <c r="K28" t="s">
        <v>984</v>
      </c>
    </row>
    <row r="29" spans="1:11" s="7" customFormat="1" ht="19" x14ac:dyDescent="0.25">
      <c r="A29"/>
      <c r="B29" s="3">
        <v>100</v>
      </c>
      <c r="C29" s="35" t="s">
        <v>977</v>
      </c>
      <c r="D29" s="5" t="s">
        <v>883</v>
      </c>
      <c r="E29" s="20">
        <v>38.89</v>
      </c>
      <c r="F29" s="25">
        <v>2092</v>
      </c>
      <c r="G29" s="25">
        <v>3013</v>
      </c>
      <c r="H29" s="20">
        <v>35.15</v>
      </c>
      <c r="I29" s="49">
        <v>0.35069444444444442</v>
      </c>
      <c r="J29" s="55"/>
      <c r="K29" t="s">
        <v>985</v>
      </c>
    </row>
    <row r="30" spans="1:11" s="7" customFormat="1" ht="19" x14ac:dyDescent="0.25">
      <c r="A30"/>
      <c r="B30" s="3">
        <v>99</v>
      </c>
      <c r="C30" s="35" t="s">
        <v>977</v>
      </c>
      <c r="D30" s="5" t="s">
        <v>883</v>
      </c>
      <c r="E30" s="20">
        <v>31.74</v>
      </c>
      <c r="F30" s="25">
        <v>2840</v>
      </c>
      <c r="G30" s="25">
        <v>1924</v>
      </c>
      <c r="H30" s="20">
        <v>26.24</v>
      </c>
      <c r="I30" s="49">
        <v>0.33680555555555558</v>
      </c>
      <c r="J30" s="55"/>
      <c r="K30" t="s">
        <v>986</v>
      </c>
    </row>
    <row r="31" spans="1:11" s="7" customFormat="1" ht="19" x14ac:dyDescent="0.25">
      <c r="A31"/>
      <c r="B31" s="3">
        <v>98</v>
      </c>
      <c r="C31" s="35" t="s">
        <v>977</v>
      </c>
      <c r="D31" s="5" t="s">
        <v>19</v>
      </c>
      <c r="E31" s="20">
        <v>24.98</v>
      </c>
      <c r="F31" s="25">
        <v>1634</v>
      </c>
      <c r="G31" s="25">
        <v>1493</v>
      </c>
      <c r="H31" s="20">
        <v>20.67</v>
      </c>
      <c r="I31" s="49">
        <v>0.17361111111111113</v>
      </c>
      <c r="J31" s="55"/>
      <c r="K31" t="s">
        <v>987</v>
      </c>
    </row>
    <row r="32" spans="1:11" s="7" customFormat="1" ht="19" x14ac:dyDescent="0.25">
      <c r="A32"/>
      <c r="B32" s="3">
        <v>97</v>
      </c>
      <c r="C32" s="35" t="s">
        <v>988</v>
      </c>
      <c r="D32" s="5" t="s">
        <v>844</v>
      </c>
      <c r="E32" s="20">
        <v>25.18</v>
      </c>
      <c r="F32" s="25">
        <v>1495</v>
      </c>
      <c r="G32" s="25">
        <v>1482</v>
      </c>
      <c r="H32" s="20">
        <v>20.81</v>
      </c>
      <c r="I32" s="49">
        <v>0.16666666666666666</v>
      </c>
      <c r="J32" s="55"/>
      <c r="K32" t="s">
        <v>989</v>
      </c>
    </row>
    <row r="33" spans="1:11" s="7" customFormat="1" ht="19" x14ac:dyDescent="0.25">
      <c r="A33"/>
      <c r="B33" s="3">
        <v>96</v>
      </c>
      <c r="C33" s="35" t="s">
        <v>988</v>
      </c>
      <c r="D33" s="5" t="s">
        <v>844</v>
      </c>
      <c r="E33" s="20">
        <v>24.08</v>
      </c>
      <c r="F33" s="25">
        <v>1095</v>
      </c>
      <c r="G33" s="25">
        <v>1269</v>
      </c>
      <c r="H33" s="20">
        <v>21.51</v>
      </c>
      <c r="I33" s="49">
        <v>0.18055555555555555</v>
      </c>
      <c r="J33" s="55"/>
      <c r="K33" t="s">
        <v>990</v>
      </c>
    </row>
    <row r="34" spans="1:11" s="7" customFormat="1" ht="19" x14ac:dyDescent="0.25">
      <c r="A34"/>
      <c r="B34" s="3">
        <v>95</v>
      </c>
      <c r="C34" s="35" t="s">
        <v>988</v>
      </c>
      <c r="D34" s="5" t="s">
        <v>19</v>
      </c>
      <c r="E34" s="20">
        <v>39.159999999999997</v>
      </c>
      <c r="F34" s="25">
        <v>1316</v>
      </c>
      <c r="G34" s="25">
        <v>1300</v>
      </c>
      <c r="H34" s="20">
        <v>33.75</v>
      </c>
      <c r="I34" s="49">
        <v>0.28472222222222221</v>
      </c>
      <c r="J34" s="55" t="s">
        <v>881</v>
      </c>
      <c r="K34" t="s">
        <v>991</v>
      </c>
    </row>
    <row r="35" spans="1:11" s="7" customFormat="1" ht="19" x14ac:dyDescent="0.25">
      <c r="A35"/>
      <c r="B35" s="3">
        <v>94</v>
      </c>
      <c r="C35" s="35" t="s">
        <v>988</v>
      </c>
      <c r="D35" s="5" t="s">
        <v>12</v>
      </c>
      <c r="E35" s="20">
        <v>24.88</v>
      </c>
      <c r="F35" s="25">
        <v>674</v>
      </c>
      <c r="G35" s="25">
        <v>674</v>
      </c>
      <c r="H35" s="20">
        <v>18.37</v>
      </c>
      <c r="I35" s="49">
        <v>0.14583333333333334</v>
      </c>
      <c r="J35" s="55"/>
      <c r="K35" t="s">
        <v>992</v>
      </c>
    </row>
    <row r="36" spans="1:11" s="7" customFormat="1" ht="19" x14ac:dyDescent="0.25">
      <c r="A36"/>
      <c r="B36" s="3">
        <v>93</v>
      </c>
      <c r="C36" s="35" t="s">
        <v>988</v>
      </c>
      <c r="D36" s="5" t="s">
        <v>19</v>
      </c>
      <c r="E36" s="20">
        <v>45.59</v>
      </c>
      <c r="F36" s="25">
        <v>2260</v>
      </c>
      <c r="G36" s="25">
        <v>2260</v>
      </c>
      <c r="H36" s="20">
        <v>40.15</v>
      </c>
      <c r="I36" s="49">
        <v>0.36805555555555558</v>
      </c>
      <c r="J36" s="55" t="s">
        <v>848</v>
      </c>
      <c r="K36" t="s">
        <v>993</v>
      </c>
    </row>
    <row r="37" spans="1:11" s="7" customFormat="1" ht="19" x14ac:dyDescent="0.25">
      <c r="A37"/>
      <c r="B37" s="3">
        <v>92</v>
      </c>
      <c r="C37" s="35" t="s">
        <v>988</v>
      </c>
      <c r="D37" s="5" t="s">
        <v>19</v>
      </c>
      <c r="E37" s="20">
        <v>33.96</v>
      </c>
      <c r="F37" s="25">
        <v>1426</v>
      </c>
      <c r="G37" s="25">
        <v>1430</v>
      </c>
      <c r="H37" s="20">
        <v>26.4</v>
      </c>
      <c r="I37" s="49">
        <v>0.25</v>
      </c>
      <c r="J37" s="55"/>
      <c r="K37" t="s">
        <v>517</v>
      </c>
    </row>
    <row r="38" spans="1:11" s="7" customFormat="1" ht="19" x14ac:dyDescent="0.25">
      <c r="A38"/>
      <c r="B38" s="3">
        <v>91</v>
      </c>
      <c r="C38" s="35" t="s">
        <v>994</v>
      </c>
      <c r="D38" s="5" t="s">
        <v>19</v>
      </c>
      <c r="E38" s="20">
        <v>24.73</v>
      </c>
      <c r="F38" s="25">
        <v>914</v>
      </c>
      <c r="G38" s="25">
        <v>967</v>
      </c>
      <c r="H38" s="20">
        <v>23.78</v>
      </c>
      <c r="I38" s="49">
        <v>0.19444444444444445</v>
      </c>
      <c r="J38" s="55"/>
      <c r="K38" t="s">
        <v>995</v>
      </c>
    </row>
    <row r="39" spans="1:11" s="7" customFormat="1" ht="19" x14ac:dyDescent="0.25">
      <c r="A39"/>
      <c r="B39" s="3">
        <v>90</v>
      </c>
      <c r="C39" s="35" t="s">
        <v>994</v>
      </c>
      <c r="D39" s="5" t="s">
        <v>883</v>
      </c>
      <c r="E39" s="20">
        <v>32.909999999999997</v>
      </c>
      <c r="F39" s="25">
        <v>2532</v>
      </c>
      <c r="G39" s="25">
        <v>3173</v>
      </c>
      <c r="H39" s="20">
        <v>25.02</v>
      </c>
      <c r="I39" s="49">
        <v>0.35416666666666669</v>
      </c>
      <c r="J39" s="55"/>
      <c r="K39" t="s">
        <v>996</v>
      </c>
    </row>
    <row r="40" spans="1:11" s="7" customFormat="1" ht="19" x14ac:dyDescent="0.25">
      <c r="A40"/>
      <c r="B40" s="3">
        <v>89</v>
      </c>
      <c r="C40" s="35" t="s">
        <v>994</v>
      </c>
      <c r="D40" s="5" t="s">
        <v>883</v>
      </c>
      <c r="E40" s="20">
        <v>28.79</v>
      </c>
      <c r="F40" s="25">
        <v>2321</v>
      </c>
      <c r="G40" s="25">
        <v>1687</v>
      </c>
      <c r="H40" s="20">
        <v>27.64</v>
      </c>
      <c r="I40" s="49">
        <v>0.28125</v>
      </c>
      <c r="J40" s="55"/>
      <c r="K40" t="s">
        <v>997</v>
      </c>
    </row>
    <row r="41" spans="1:11" s="7" customFormat="1" ht="19" x14ac:dyDescent="0.25">
      <c r="A41"/>
      <c r="B41" s="3">
        <v>88</v>
      </c>
      <c r="C41" s="35" t="s">
        <v>994</v>
      </c>
      <c r="D41" s="5" t="s">
        <v>733</v>
      </c>
      <c r="E41" s="20">
        <v>28.92</v>
      </c>
      <c r="F41" s="25">
        <v>1093</v>
      </c>
      <c r="G41" s="25">
        <v>1000</v>
      </c>
      <c r="H41" s="20">
        <v>26.27</v>
      </c>
      <c r="I41" s="49">
        <v>0.19652777777777777</v>
      </c>
      <c r="J41" s="55"/>
      <c r="K41" t="s">
        <v>517</v>
      </c>
    </row>
    <row r="42" spans="1:11" s="7" customFormat="1" ht="19" x14ac:dyDescent="0.25">
      <c r="A42"/>
      <c r="B42" s="3">
        <v>87</v>
      </c>
      <c r="C42" s="35" t="s">
        <v>994</v>
      </c>
      <c r="D42" s="5" t="s">
        <v>19</v>
      </c>
      <c r="E42" s="20">
        <v>35.869999999999997</v>
      </c>
      <c r="F42" s="25">
        <v>1589</v>
      </c>
      <c r="G42" s="25">
        <v>1626</v>
      </c>
      <c r="H42" s="20">
        <v>33.18</v>
      </c>
      <c r="I42" s="49">
        <v>0.26805555555555555</v>
      </c>
      <c r="J42" s="55"/>
      <c r="K42" t="s">
        <v>998</v>
      </c>
    </row>
    <row r="43" spans="1:11" s="7" customFormat="1" ht="19" x14ac:dyDescent="0.25">
      <c r="A43"/>
      <c r="B43" s="3">
        <v>86</v>
      </c>
      <c r="C43" s="35" t="s">
        <v>994</v>
      </c>
      <c r="D43" s="5" t="s">
        <v>671</v>
      </c>
      <c r="E43" s="20">
        <v>19.23</v>
      </c>
      <c r="F43" s="25">
        <v>761</v>
      </c>
      <c r="G43" s="25">
        <v>629</v>
      </c>
      <c r="H43" s="20">
        <v>16.21</v>
      </c>
      <c r="I43" s="49">
        <v>0.12013888888888889</v>
      </c>
      <c r="J43" s="55"/>
      <c r="K43" t="s">
        <v>517</v>
      </c>
    </row>
    <row r="44" spans="1:11" s="7" customFormat="1" ht="19" x14ac:dyDescent="0.25">
      <c r="A44"/>
      <c r="B44" s="3">
        <v>85</v>
      </c>
      <c r="C44" s="35" t="s">
        <v>994</v>
      </c>
      <c r="D44" s="5" t="s">
        <v>733</v>
      </c>
      <c r="E44" s="20">
        <v>18.72</v>
      </c>
      <c r="F44" s="25">
        <v>682</v>
      </c>
      <c r="G44" s="25">
        <v>682</v>
      </c>
      <c r="H44" s="20">
        <v>14.26</v>
      </c>
      <c r="I44" s="49">
        <v>0.12152777777777778</v>
      </c>
      <c r="J44" s="55"/>
      <c r="K44" t="s">
        <v>999</v>
      </c>
    </row>
    <row r="45" spans="1:11" s="7" customFormat="1" ht="19" x14ac:dyDescent="0.25">
      <c r="A45"/>
      <c r="B45" s="3">
        <v>84</v>
      </c>
      <c r="C45" s="35" t="s">
        <v>994</v>
      </c>
      <c r="D45" s="5" t="s">
        <v>671</v>
      </c>
      <c r="E45" s="20">
        <v>19.149999999999999</v>
      </c>
      <c r="F45" s="25">
        <v>398</v>
      </c>
      <c r="G45" s="25">
        <v>386</v>
      </c>
      <c r="H45" s="20">
        <v>16.25</v>
      </c>
      <c r="I45" s="49">
        <v>0.12916666666666668</v>
      </c>
      <c r="J45" s="55"/>
      <c r="K45" t="s">
        <v>517</v>
      </c>
    </row>
    <row r="46" spans="1:11" s="7" customFormat="1" ht="19" x14ac:dyDescent="0.25">
      <c r="A46"/>
      <c r="B46" s="3">
        <v>83</v>
      </c>
      <c r="C46" s="35" t="s">
        <v>994</v>
      </c>
      <c r="D46" s="5" t="s">
        <v>19</v>
      </c>
      <c r="E46" s="20">
        <v>40.909999999999997</v>
      </c>
      <c r="F46" s="25">
        <v>2008</v>
      </c>
      <c r="G46" s="25">
        <v>2008</v>
      </c>
      <c r="H46" s="20">
        <v>35.369999999999997</v>
      </c>
      <c r="I46" s="49">
        <v>0.3298611111111111</v>
      </c>
      <c r="J46" s="55"/>
      <c r="K46" t="s">
        <v>1000</v>
      </c>
    </row>
    <row r="47" spans="1:11" s="7" customFormat="1" ht="19" x14ac:dyDescent="0.25">
      <c r="A47"/>
      <c r="B47" s="3">
        <v>82</v>
      </c>
      <c r="C47" s="35" t="s">
        <v>1001</v>
      </c>
      <c r="D47" s="5" t="s">
        <v>671</v>
      </c>
      <c r="E47" s="20">
        <v>32.68</v>
      </c>
      <c r="F47" s="25">
        <v>951</v>
      </c>
      <c r="G47" s="25">
        <v>951</v>
      </c>
      <c r="H47" s="20">
        <v>25.62</v>
      </c>
      <c r="I47" s="49">
        <v>0.22916666666666666</v>
      </c>
      <c r="J47" s="55"/>
      <c r="K47" t="s">
        <v>1002</v>
      </c>
    </row>
    <row r="48" spans="1:11" s="7" customFormat="1" ht="19" x14ac:dyDescent="0.25">
      <c r="A48"/>
      <c r="B48" s="3">
        <v>81</v>
      </c>
      <c r="C48" s="35" t="s">
        <v>1001</v>
      </c>
      <c r="D48" s="5" t="s">
        <v>844</v>
      </c>
      <c r="E48" s="20">
        <v>22.26</v>
      </c>
      <c r="F48" s="25">
        <v>874</v>
      </c>
      <c r="G48" s="25">
        <v>916</v>
      </c>
      <c r="H48" s="20">
        <v>20.84</v>
      </c>
      <c r="I48" s="49">
        <v>0.16666666666666666</v>
      </c>
      <c r="J48" s="55"/>
      <c r="K48" t="s">
        <v>1003</v>
      </c>
    </row>
    <row r="49" spans="1:11" s="7" customFormat="1" ht="19" x14ac:dyDescent="0.25">
      <c r="A49"/>
      <c r="B49" s="3">
        <v>80</v>
      </c>
      <c r="C49" s="35" t="s">
        <v>1001</v>
      </c>
      <c r="D49" s="5" t="s">
        <v>733</v>
      </c>
      <c r="E49" s="20">
        <v>33.28</v>
      </c>
      <c r="F49" s="25">
        <v>1352</v>
      </c>
      <c r="G49" s="25">
        <v>1148</v>
      </c>
      <c r="H49" s="20">
        <v>30.95</v>
      </c>
      <c r="I49" s="49">
        <v>0.23958333333333334</v>
      </c>
      <c r="J49" s="55"/>
      <c r="K49" t="s">
        <v>1004</v>
      </c>
    </row>
    <row r="50" spans="1:11" s="7" customFormat="1" ht="19" x14ac:dyDescent="0.25">
      <c r="A50"/>
      <c r="B50" s="3">
        <v>79</v>
      </c>
      <c r="C50" s="35" t="s">
        <v>1001</v>
      </c>
      <c r="D50" s="5" t="s">
        <v>733</v>
      </c>
      <c r="E50" s="20">
        <v>19.91</v>
      </c>
      <c r="F50" s="25">
        <v>618</v>
      </c>
      <c r="G50" s="25">
        <v>618</v>
      </c>
      <c r="H50" s="20">
        <v>18.93</v>
      </c>
      <c r="I50" s="49">
        <v>0.13125000000000001</v>
      </c>
      <c r="J50" s="55"/>
      <c r="K50" t="s">
        <v>1005</v>
      </c>
    </row>
    <row r="51" spans="1:11" s="7" customFormat="1" ht="19" x14ac:dyDescent="0.25">
      <c r="A51"/>
      <c r="B51" s="3">
        <v>78</v>
      </c>
      <c r="C51" s="35" t="s">
        <v>1001</v>
      </c>
      <c r="D51" s="5" t="s">
        <v>967</v>
      </c>
      <c r="E51" s="20">
        <v>36.83</v>
      </c>
      <c r="F51" s="25">
        <v>1652</v>
      </c>
      <c r="G51" s="25">
        <v>1570</v>
      </c>
      <c r="H51" s="20">
        <v>34.82</v>
      </c>
      <c r="I51" s="49">
        <v>0.28819444444444448</v>
      </c>
      <c r="J51" s="55"/>
      <c r="K51" t="s">
        <v>1006</v>
      </c>
    </row>
    <row r="52" spans="1:11" s="7" customFormat="1" ht="19" x14ac:dyDescent="0.25">
      <c r="A52"/>
      <c r="B52" s="3">
        <v>77</v>
      </c>
      <c r="C52" s="35" t="s">
        <v>1001</v>
      </c>
      <c r="D52" s="5" t="s">
        <v>733</v>
      </c>
      <c r="E52" s="20">
        <v>23.24</v>
      </c>
      <c r="F52" s="25">
        <v>1201</v>
      </c>
      <c r="G52" s="25">
        <v>1033</v>
      </c>
      <c r="H52" s="20">
        <v>18.66</v>
      </c>
      <c r="I52" s="49">
        <v>0.18055555555555555</v>
      </c>
      <c r="J52" s="55"/>
      <c r="K52" t="s">
        <v>1007</v>
      </c>
    </row>
    <row r="53" spans="1:11" s="7" customFormat="1" ht="19" x14ac:dyDescent="0.25">
      <c r="A53"/>
      <c r="B53" s="3">
        <v>76</v>
      </c>
      <c r="C53" s="35" t="s">
        <v>1001</v>
      </c>
      <c r="D53" s="5" t="s">
        <v>1008</v>
      </c>
      <c r="E53" s="20">
        <v>45.9</v>
      </c>
      <c r="F53" s="25">
        <v>932</v>
      </c>
      <c r="G53" s="25">
        <v>911</v>
      </c>
      <c r="H53" s="20">
        <v>37.32</v>
      </c>
      <c r="I53" s="49">
        <v>0.3125</v>
      </c>
      <c r="J53" s="55"/>
      <c r="K53" t="s">
        <v>1009</v>
      </c>
    </row>
    <row r="54" spans="1:11" s="7" customFormat="1" ht="19" x14ac:dyDescent="0.25">
      <c r="A54"/>
      <c r="B54" s="3">
        <v>75</v>
      </c>
      <c r="C54" s="35" t="s">
        <v>1001</v>
      </c>
      <c r="D54" s="5" t="s">
        <v>1008</v>
      </c>
      <c r="E54" s="20">
        <v>14.56</v>
      </c>
      <c r="F54" s="25">
        <v>229</v>
      </c>
      <c r="G54" s="25">
        <v>185</v>
      </c>
      <c r="H54" s="20">
        <v>11.69</v>
      </c>
      <c r="I54" s="49">
        <v>0.10069444444444443</v>
      </c>
      <c r="J54" s="55"/>
      <c r="K54" t="s">
        <v>1010</v>
      </c>
    </row>
    <row r="55" spans="1:11" s="7" customFormat="1" ht="19" x14ac:dyDescent="0.25">
      <c r="A55"/>
      <c r="B55" s="3">
        <v>74</v>
      </c>
      <c r="C55" s="35" t="s">
        <v>1001</v>
      </c>
      <c r="D55" s="5" t="s">
        <v>1008</v>
      </c>
      <c r="E55" s="20">
        <v>24.19</v>
      </c>
      <c r="F55" s="25">
        <v>1453</v>
      </c>
      <c r="G55" s="25">
        <v>1453</v>
      </c>
      <c r="H55" s="20">
        <v>19.3</v>
      </c>
      <c r="I55" s="49">
        <v>0.23263888888888887</v>
      </c>
      <c r="J55" s="55"/>
      <c r="K55" t="s">
        <v>1011</v>
      </c>
    </row>
    <row r="56" spans="1:11" s="7" customFormat="1" ht="19" x14ac:dyDescent="0.25">
      <c r="A56"/>
      <c r="B56" s="3">
        <v>73</v>
      </c>
      <c r="C56" s="35" t="s">
        <v>1001</v>
      </c>
      <c r="D56" s="5" t="s">
        <v>1008</v>
      </c>
      <c r="E56" s="20">
        <v>51.15</v>
      </c>
      <c r="F56" s="25">
        <v>1473</v>
      </c>
      <c r="G56" s="25">
        <v>1510</v>
      </c>
      <c r="H56" s="20">
        <v>44.64</v>
      </c>
      <c r="I56" s="49">
        <v>0.375</v>
      </c>
      <c r="J56" s="55"/>
      <c r="K56" t="s">
        <v>1012</v>
      </c>
    </row>
    <row r="57" spans="1:11" s="7" customFormat="1" ht="19" x14ac:dyDescent="0.25">
      <c r="A57"/>
      <c r="B57" s="3">
        <v>72</v>
      </c>
      <c r="C57" s="35" t="s">
        <v>1013</v>
      </c>
      <c r="D57" s="5" t="s">
        <v>733</v>
      </c>
      <c r="E57" s="20">
        <v>14.66</v>
      </c>
      <c r="F57" s="25">
        <v>489</v>
      </c>
      <c r="G57" s="25">
        <v>489</v>
      </c>
      <c r="H57" s="20">
        <v>13.68</v>
      </c>
      <c r="I57" s="49">
        <v>0.10069444444444443</v>
      </c>
      <c r="J57" s="55"/>
      <c r="K57" t="s">
        <v>517</v>
      </c>
    </row>
    <row r="58" spans="1:11" s="7" customFormat="1" ht="19" x14ac:dyDescent="0.25">
      <c r="A58"/>
      <c r="B58" s="3">
        <v>71</v>
      </c>
      <c r="C58" s="35" t="s">
        <v>1013</v>
      </c>
      <c r="D58" s="5" t="s">
        <v>1008</v>
      </c>
      <c r="E58" s="20">
        <v>28.45</v>
      </c>
      <c r="F58" s="25">
        <v>536</v>
      </c>
      <c r="G58" s="25">
        <v>466</v>
      </c>
      <c r="H58" s="20">
        <v>26.13</v>
      </c>
      <c r="I58" s="49">
        <v>0.19791666666666666</v>
      </c>
      <c r="J58" s="55"/>
      <c r="K58" t="s">
        <v>1014</v>
      </c>
    </row>
    <row r="59" spans="1:11" s="7" customFormat="1" ht="19" x14ac:dyDescent="0.25">
      <c r="A59"/>
      <c r="B59" s="3">
        <v>70</v>
      </c>
      <c r="C59" s="35" t="s">
        <v>1013</v>
      </c>
      <c r="D59" s="5" t="s">
        <v>11</v>
      </c>
      <c r="E59" s="20">
        <v>34.11</v>
      </c>
      <c r="F59" s="25">
        <v>1120</v>
      </c>
      <c r="G59" s="25">
        <v>1140</v>
      </c>
      <c r="H59" s="20">
        <v>29.85</v>
      </c>
      <c r="I59" s="49">
        <v>0.24652777777777779</v>
      </c>
      <c r="J59" s="55"/>
      <c r="K59" t="s">
        <v>1015</v>
      </c>
    </row>
    <row r="60" spans="1:11" s="7" customFormat="1" ht="19" x14ac:dyDescent="0.25">
      <c r="A60"/>
      <c r="B60" s="3">
        <v>69</v>
      </c>
      <c r="C60" s="35" t="s">
        <v>1013</v>
      </c>
      <c r="D60" s="5" t="s">
        <v>11</v>
      </c>
      <c r="E60" s="20">
        <v>22.62</v>
      </c>
      <c r="F60" s="25">
        <v>309</v>
      </c>
      <c r="G60" s="25">
        <v>327</v>
      </c>
      <c r="H60" s="20">
        <v>20.12</v>
      </c>
      <c r="I60" s="49">
        <v>0.14166666666666666</v>
      </c>
      <c r="J60" s="55"/>
      <c r="K60" t="s">
        <v>1016</v>
      </c>
    </row>
    <row r="61" spans="1:11" s="7" customFormat="1" ht="19" x14ac:dyDescent="0.25">
      <c r="A61"/>
      <c r="B61" s="3">
        <v>68</v>
      </c>
      <c r="C61" s="35" t="s">
        <v>1013</v>
      </c>
      <c r="D61" s="5" t="s">
        <v>11</v>
      </c>
      <c r="E61" s="20">
        <v>21.67</v>
      </c>
      <c r="F61" s="25">
        <v>350</v>
      </c>
      <c r="G61" s="25">
        <v>407</v>
      </c>
      <c r="H61" s="20">
        <v>20.41</v>
      </c>
      <c r="I61" s="49">
        <v>0.14930555555555555</v>
      </c>
      <c r="J61" s="55"/>
      <c r="K61" t="s">
        <v>1017</v>
      </c>
    </row>
    <row r="62" spans="1:11" s="7" customFormat="1" ht="19" x14ac:dyDescent="0.25">
      <c r="A62"/>
      <c r="B62" s="3">
        <v>67</v>
      </c>
      <c r="C62" s="35" t="s">
        <v>1013</v>
      </c>
      <c r="D62" s="5" t="s">
        <v>11</v>
      </c>
      <c r="E62" s="20">
        <v>33.840000000000003</v>
      </c>
      <c r="F62" s="25">
        <v>1530</v>
      </c>
      <c r="G62" s="25">
        <v>1530</v>
      </c>
      <c r="H62" s="20">
        <v>29.29</v>
      </c>
      <c r="I62" s="49">
        <v>0.27083333333333331</v>
      </c>
      <c r="J62" s="55"/>
      <c r="K62" t="s">
        <v>1018</v>
      </c>
    </row>
    <row r="63" spans="1:11" s="7" customFormat="1" ht="19" x14ac:dyDescent="0.25">
      <c r="A63"/>
      <c r="B63" s="3">
        <v>66</v>
      </c>
      <c r="C63" s="35" t="s">
        <v>1013</v>
      </c>
      <c r="D63" s="5" t="s">
        <v>11</v>
      </c>
      <c r="E63" s="20">
        <v>47.27</v>
      </c>
      <c r="F63" s="25">
        <v>1220</v>
      </c>
      <c r="G63" s="25">
        <v>1230</v>
      </c>
      <c r="H63" s="20">
        <v>41.45</v>
      </c>
      <c r="I63" s="49">
        <v>0.30902777777777779</v>
      </c>
      <c r="J63" s="55"/>
      <c r="K63" t="s">
        <v>1019</v>
      </c>
    </row>
    <row r="64" spans="1:11" s="7" customFormat="1" ht="19" x14ac:dyDescent="0.25">
      <c r="A64"/>
      <c r="B64" s="3">
        <v>65</v>
      </c>
      <c r="C64" s="35" t="s">
        <v>1020</v>
      </c>
      <c r="D64" s="5" t="s">
        <v>1008</v>
      </c>
      <c r="E64" s="20">
        <v>22.45</v>
      </c>
      <c r="F64" s="25">
        <v>447</v>
      </c>
      <c r="G64" s="25">
        <v>1027</v>
      </c>
      <c r="H64" s="20">
        <v>18.920000000000002</v>
      </c>
      <c r="I64" s="49">
        <v>0.12152777777777778</v>
      </c>
      <c r="J64" s="55"/>
      <c r="K64" t="s">
        <v>1021</v>
      </c>
    </row>
    <row r="65" spans="1:11" s="7" customFormat="1" ht="19" x14ac:dyDescent="0.25">
      <c r="A65"/>
      <c r="B65" s="3">
        <v>64</v>
      </c>
      <c r="C65" s="35" t="s">
        <v>1020</v>
      </c>
      <c r="D65" s="5" t="s">
        <v>19</v>
      </c>
      <c r="E65" s="20">
        <v>16.8</v>
      </c>
      <c r="F65" s="25">
        <v>883</v>
      </c>
      <c r="G65" s="25">
        <v>850</v>
      </c>
      <c r="H65" s="20">
        <v>14.24</v>
      </c>
      <c r="I65" s="49">
        <v>0.1076388888888889</v>
      </c>
      <c r="J65" s="55"/>
      <c r="K65" t="s">
        <v>517</v>
      </c>
    </row>
    <row r="66" spans="1:11" s="7" customFormat="1" ht="19" x14ac:dyDescent="0.25">
      <c r="A66"/>
      <c r="B66" s="3">
        <v>63</v>
      </c>
      <c r="C66" s="35" t="s">
        <v>1020</v>
      </c>
      <c r="D66" s="5" t="s">
        <v>11</v>
      </c>
      <c r="E66" s="20">
        <v>32.549999999999997</v>
      </c>
      <c r="F66" s="25">
        <v>955</v>
      </c>
      <c r="G66" s="25">
        <v>926</v>
      </c>
      <c r="H66" s="20">
        <v>25.14</v>
      </c>
      <c r="I66" s="49">
        <v>0.19444444444444445</v>
      </c>
      <c r="J66" s="55"/>
      <c r="K66" t="s">
        <v>1022</v>
      </c>
    </row>
    <row r="67" spans="1:11" s="7" customFormat="1" ht="19" x14ac:dyDescent="0.25">
      <c r="A67"/>
      <c r="B67" s="3">
        <v>62</v>
      </c>
      <c r="C67" s="35" t="s">
        <v>1020</v>
      </c>
      <c r="D67" s="5" t="s">
        <v>11</v>
      </c>
      <c r="E67" s="20">
        <v>19.57</v>
      </c>
      <c r="F67" s="25">
        <v>547</v>
      </c>
      <c r="G67" s="25">
        <v>453</v>
      </c>
      <c r="H67" s="20">
        <v>15.04</v>
      </c>
      <c r="I67" s="49">
        <v>0.12847222222222224</v>
      </c>
      <c r="J67" s="55"/>
      <c r="K67" t="s">
        <v>1023</v>
      </c>
    </row>
    <row r="68" spans="1:11" s="7" customFormat="1" ht="19" x14ac:dyDescent="0.25">
      <c r="A68"/>
      <c r="B68" s="3">
        <v>61</v>
      </c>
      <c r="C68" s="35" t="s">
        <v>1020</v>
      </c>
      <c r="D68" s="5" t="s">
        <v>11</v>
      </c>
      <c r="E68" s="20">
        <v>32.950000000000003</v>
      </c>
      <c r="F68" s="25">
        <v>1033</v>
      </c>
      <c r="G68" s="25">
        <v>1033</v>
      </c>
      <c r="H68" s="20">
        <v>28.93</v>
      </c>
      <c r="I68" s="49">
        <v>0.20486111111111113</v>
      </c>
      <c r="J68" s="55"/>
      <c r="K68" t="s">
        <v>1024</v>
      </c>
    </row>
    <row r="69" spans="1:11" s="7" customFormat="1" ht="19" x14ac:dyDescent="0.25">
      <c r="A69"/>
      <c r="B69" s="3">
        <v>60</v>
      </c>
      <c r="C69" s="35" t="s">
        <v>1020</v>
      </c>
      <c r="D69" s="5" t="s">
        <v>11</v>
      </c>
      <c r="E69" s="20">
        <v>22.13</v>
      </c>
      <c r="F69" s="25">
        <v>384</v>
      </c>
      <c r="G69" s="25">
        <v>345</v>
      </c>
      <c r="H69" s="20">
        <v>16.22</v>
      </c>
      <c r="I69" s="49">
        <v>0.13819444444444443</v>
      </c>
      <c r="J69" s="55"/>
      <c r="K69" t="s">
        <v>1025</v>
      </c>
    </row>
    <row r="70" spans="1:11" s="7" customFormat="1" ht="19" x14ac:dyDescent="0.25">
      <c r="A70"/>
      <c r="B70" s="3">
        <v>59</v>
      </c>
      <c r="C70" s="35" t="s">
        <v>1020</v>
      </c>
      <c r="D70" s="5" t="s">
        <v>733</v>
      </c>
      <c r="E70" s="20">
        <v>15.35</v>
      </c>
      <c r="F70" s="25">
        <v>485</v>
      </c>
      <c r="G70" s="25">
        <v>585</v>
      </c>
      <c r="H70" s="20">
        <v>11.55</v>
      </c>
      <c r="I70" s="49">
        <v>8.3333333333333329E-2</v>
      </c>
      <c r="J70" s="55"/>
      <c r="K70" t="s">
        <v>1026</v>
      </c>
    </row>
    <row r="71" spans="1:11" s="7" customFormat="1" ht="19" x14ac:dyDescent="0.25">
      <c r="A71"/>
      <c r="B71" s="3">
        <v>58</v>
      </c>
      <c r="C71" s="35" t="s">
        <v>1020</v>
      </c>
      <c r="D71" s="5" t="s">
        <v>1008</v>
      </c>
      <c r="E71" s="20">
        <v>21.87</v>
      </c>
      <c r="F71" s="25">
        <v>586</v>
      </c>
      <c r="G71" s="25">
        <v>499</v>
      </c>
      <c r="H71" s="20">
        <v>20.83</v>
      </c>
      <c r="I71" s="49">
        <v>0.12152777777777778</v>
      </c>
      <c r="J71" s="55"/>
      <c r="K71" t="s">
        <v>1027</v>
      </c>
    </row>
    <row r="72" spans="1:11" s="7" customFormat="1" ht="19" x14ac:dyDescent="0.25">
      <c r="A72"/>
      <c r="B72" s="3">
        <v>57</v>
      </c>
      <c r="C72" s="35" t="s">
        <v>1028</v>
      </c>
      <c r="D72" s="5" t="s">
        <v>12</v>
      </c>
      <c r="E72" s="20">
        <v>31.06</v>
      </c>
      <c r="F72" s="25">
        <v>1307</v>
      </c>
      <c r="G72" s="25">
        <v>1307</v>
      </c>
      <c r="H72" s="20">
        <v>28.75</v>
      </c>
      <c r="I72" s="49">
        <v>0.21736111111111112</v>
      </c>
      <c r="J72" s="55" t="s">
        <v>1029</v>
      </c>
      <c r="K72" t="s">
        <v>1030</v>
      </c>
    </row>
    <row r="73" spans="1:11" s="7" customFormat="1" ht="19" x14ac:dyDescent="0.25">
      <c r="A73"/>
      <c r="B73" s="3">
        <v>56</v>
      </c>
      <c r="C73" s="35" t="s">
        <v>1028</v>
      </c>
      <c r="D73" s="5" t="s">
        <v>11</v>
      </c>
      <c r="E73" s="20">
        <v>14.77</v>
      </c>
      <c r="F73" s="25">
        <v>619</v>
      </c>
      <c r="G73" s="25">
        <v>529</v>
      </c>
      <c r="H73" s="20">
        <v>12.26</v>
      </c>
      <c r="I73" s="49">
        <v>9.375E-2</v>
      </c>
      <c r="J73" s="55"/>
      <c r="K73" t="s">
        <v>1031</v>
      </c>
    </row>
    <row r="74" spans="1:11" s="7" customFormat="1" ht="19" x14ac:dyDescent="0.25">
      <c r="A74"/>
      <c r="B74" s="3">
        <v>55</v>
      </c>
      <c r="C74" s="35" t="s">
        <v>1028</v>
      </c>
      <c r="D74" s="5" t="s">
        <v>11</v>
      </c>
      <c r="E74" s="20">
        <v>10.07</v>
      </c>
      <c r="F74" s="25">
        <v>267</v>
      </c>
      <c r="G74" s="25">
        <v>382</v>
      </c>
      <c r="H74" s="20">
        <v>8.93</v>
      </c>
      <c r="I74" s="49">
        <v>5.5555555555555552E-2</v>
      </c>
      <c r="J74" s="55"/>
      <c r="K74" t="s">
        <v>1032</v>
      </c>
    </row>
    <row r="75" spans="1:11" s="7" customFormat="1" ht="19" x14ac:dyDescent="0.25">
      <c r="A75"/>
      <c r="B75" s="3">
        <v>54</v>
      </c>
      <c r="C75" s="35" t="s">
        <v>1033</v>
      </c>
      <c r="D75" s="5" t="s">
        <v>11</v>
      </c>
      <c r="E75" s="20">
        <v>29.82</v>
      </c>
      <c r="F75" s="25">
        <v>798</v>
      </c>
      <c r="G75" s="25">
        <v>882</v>
      </c>
      <c r="H75" s="20">
        <v>27.87</v>
      </c>
      <c r="I75" s="49">
        <v>0.15972222222222224</v>
      </c>
      <c r="J75" s="55"/>
      <c r="K75" t="s">
        <v>1034</v>
      </c>
    </row>
    <row r="76" spans="1:11" s="7" customFormat="1" ht="19" x14ac:dyDescent="0.25">
      <c r="A76"/>
      <c r="B76" s="3">
        <v>53</v>
      </c>
      <c r="C76" s="35" t="s">
        <v>1033</v>
      </c>
      <c r="D76" s="5" t="s">
        <v>11</v>
      </c>
      <c r="E76" s="20">
        <v>24.05</v>
      </c>
      <c r="F76" s="25">
        <v>499</v>
      </c>
      <c r="G76" s="25">
        <v>553</v>
      </c>
      <c r="H76" s="20">
        <v>21.64</v>
      </c>
      <c r="I76" s="49">
        <v>0.11805555555555557</v>
      </c>
      <c r="J76" s="55"/>
      <c r="K76" t="s">
        <v>1035</v>
      </c>
    </row>
    <row r="77" spans="1:11" s="7" customFormat="1" ht="19" x14ac:dyDescent="0.25">
      <c r="A77"/>
      <c r="B77" s="3">
        <v>52</v>
      </c>
      <c r="C77" s="35" t="s">
        <v>1033</v>
      </c>
      <c r="D77" s="5" t="s">
        <v>12</v>
      </c>
      <c r="E77" s="20">
        <v>22.56</v>
      </c>
      <c r="F77" s="25">
        <v>1034</v>
      </c>
      <c r="G77" s="25">
        <v>950</v>
      </c>
      <c r="H77" s="20">
        <v>21.47</v>
      </c>
      <c r="I77" s="49">
        <v>0.125</v>
      </c>
      <c r="J77" s="55"/>
      <c r="K77" t="s">
        <v>517</v>
      </c>
    </row>
    <row r="78" spans="1:11" s="7" customFormat="1" ht="19" x14ac:dyDescent="0.25">
      <c r="A78"/>
      <c r="B78" s="3">
        <v>51</v>
      </c>
      <c r="C78" s="35" t="s">
        <v>1033</v>
      </c>
      <c r="D78" s="5" t="s">
        <v>11</v>
      </c>
      <c r="E78" s="20">
        <v>30.69</v>
      </c>
      <c r="F78" s="25">
        <v>1258</v>
      </c>
      <c r="G78" s="25">
        <v>1258</v>
      </c>
      <c r="H78" s="20">
        <v>26.04</v>
      </c>
      <c r="I78" s="49">
        <v>0.19444444444444445</v>
      </c>
      <c r="J78" s="55"/>
      <c r="K78" t="s">
        <v>1036</v>
      </c>
    </row>
    <row r="79" spans="1:11" s="7" customFormat="1" ht="19" x14ac:dyDescent="0.25">
      <c r="A79"/>
      <c r="B79" s="3">
        <v>50</v>
      </c>
      <c r="C79" s="35" t="s">
        <v>1033</v>
      </c>
      <c r="D79" s="5" t="s">
        <v>11</v>
      </c>
      <c r="E79" s="20">
        <v>16.23</v>
      </c>
      <c r="F79" s="25">
        <v>799</v>
      </c>
      <c r="G79" s="25">
        <v>799</v>
      </c>
      <c r="H79" s="20">
        <v>14.63</v>
      </c>
      <c r="I79" s="49">
        <v>9.7222222222222224E-2</v>
      </c>
      <c r="J79" s="55"/>
      <c r="K79" t="s">
        <v>1037</v>
      </c>
    </row>
    <row r="80" spans="1:11" s="7" customFormat="1" ht="19" x14ac:dyDescent="0.25">
      <c r="A80"/>
      <c r="B80" s="3">
        <v>49</v>
      </c>
      <c r="C80" s="35" t="s">
        <v>1033</v>
      </c>
      <c r="D80" s="5" t="s">
        <v>19</v>
      </c>
      <c r="E80" s="20">
        <v>20.53</v>
      </c>
      <c r="F80" s="25">
        <v>612</v>
      </c>
      <c r="G80" s="25">
        <v>577</v>
      </c>
      <c r="H80" s="20">
        <v>18.440000000000001</v>
      </c>
      <c r="I80" s="49">
        <v>0.10416666666666667</v>
      </c>
      <c r="J80" s="55"/>
      <c r="K80" t="s">
        <v>517</v>
      </c>
    </row>
    <row r="81" spans="1:11" s="7" customFormat="1" ht="19" x14ac:dyDescent="0.25">
      <c r="A81"/>
      <c r="B81" s="3">
        <v>48</v>
      </c>
      <c r="C81" s="35" t="s">
        <v>1033</v>
      </c>
      <c r="D81" s="5" t="s">
        <v>967</v>
      </c>
      <c r="E81" s="20">
        <v>14.38</v>
      </c>
      <c r="F81" s="25">
        <v>809</v>
      </c>
      <c r="G81" s="25">
        <v>465</v>
      </c>
      <c r="H81" s="20">
        <v>12.82</v>
      </c>
      <c r="I81" s="49">
        <v>9.0277777777777776E-2</v>
      </c>
      <c r="J81" s="55"/>
      <c r="K81" t="s">
        <v>1038</v>
      </c>
    </row>
    <row r="82" spans="1:11" s="7" customFormat="1" ht="19" x14ac:dyDescent="0.25">
      <c r="A82"/>
      <c r="B82" s="3">
        <v>47</v>
      </c>
      <c r="C82" s="35" t="s">
        <v>1033</v>
      </c>
      <c r="D82" s="5" t="s">
        <v>11</v>
      </c>
      <c r="E82" s="20">
        <v>10.050000000000001</v>
      </c>
      <c r="F82" s="25">
        <v>110</v>
      </c>
      <c r="G82" s="25">
        <v>605</v>
      </c>
      <c r="H82" s="20">
        <v>10.050000000000001</v>
      </c>
      <c r="I82" s="49">
        <v>5.2083333333333336E-2</v>
      </c>
      <c r="J82" s="55"/>
      <c r="K82" t="s">
        <v>1039</v>
      </c>
    </row>
    <row r="83" spans="1:11" s="7" customFormat="1" ht="19" x14ac:dyDescent="0.25">
      <c r="A83"/>
      <c r="B83" s="3">
        <v>46</v>
      </c>
      <c r="C83" s="35" t="s">
        <v>1033</v>
      </c>
      <c r="D83" s="5" t="s">
        <v>671</v>
      </c>
      <c r="E83" s="20">
        <v>14.73</v>
      </c>
      <c r="F83" s="25">
        <v>467</v>
      </c>
      <c r="G83" s="25">
        <v>467</v>
      </c>
      <c r="H83" s="20">
        <v>12.23</v>
      </c>
      <c r="I83" s="49">
        <v>7.6388888888888895E-2</v>
      </c>
      <c r="J83" s="55"/>
      <c r="K83" t="s">
        <v>1040</v>
      </c>
    </row>
    <row r="84" spans="1:11" s="7" customFormat="1" ht="19" x14ac:dyDescent="0.25">
      <c r="A84"/>
      <c r="B84" s="3">
        <v>45</v>
      </c>
      <c r="C84" s="35" t="s">
        <v>1033</v>
      </c>
      <c r="D84" s="5" t="s">
        <v>967</v>
      </c>
      <c r="E84" s="20">
        <v>14.66</v>
      </c>
      <c r="F84" s="25">
        <v>183</v>
      </c>
      <c r="G84" s="25">
        <v>191</v>
      </c>
      <c r="H84" s="20">
        <v>14.22</v>
      </c>
      <c r="I84" s="49">
        <v>9.0277777777777776E-2</v>
      </c>
      <c r="J84" s="55"/>
      <c r="K84" t="s">
        <v>1041</v>
      </c>
    </row>
    <row r="85" spans="1:11" s="7" customFormat="1" ht="19" x14ac:dyDescent="0.25">
      <c r="A85"/>
      <c r="B85" s="3">
        <v>44</v>
      </c>
      <c r="C85" s="35" t="s">
        <v>1033</v>
      </c>
      <c r="D85" s="5" t="s">
        <v>11</v>
      </c>
      <c r="E85" s="20">
        <v>18.54</v>
      </c>
      <c r="F85" s="25">
        <v>649</v>
      </c>
      <c r="G85" s="25">
        <v>545</v>
      </c>
      <c r="H85" s="20">
        <v>15.95</v>
      </c>
      <c r="I85" s="49">
        <v>0.13680555555555554</v>
      </c>
      <c r="J85" s="55"/>
      <c r="K85" t="s">
        <v>517</v>
      </c>
    </row>
    <row r="86" spans="1:11" s="7" customFormat="1" ht="19" x14ac:dyDescent="0.25">
      <c r="A86"/>
      <c r="B86" s="3">
        <v>43</v>
      </c>
      <c r="C86" s="35" t="s">
        <v>1033</v>
      </c>
      <c r="D86" s="5" t="s">
        <v>19</v>
      </c>
      <c r="E86" s="20">
        <v>15.44</v>
      </c>
      <c r="F86" s="25">
        <v>416</v>
      </c>
      <c r="G86" s="25">
        <v>397</v>
      </c>
      <c r="H86" s="20">
        <v>14.99</v>
      </c>
      <c r="I86" s="49">
        <v>0.10625</v>
      </c>
      <c r="J86" s="55"/>
      <c r="K86" t="s">
        <v>1042</v>
      </c>
    </row>
    <row r="87" spans="1:11" s="7" customFormat="1" ht="19" x14ac:dyDescent="0.25">
      <c r="A87"/>
      <c r="B87" s="3">
        <v>42</v>
      </c>
      <c r="C87" s="35" t="s">
        <v>1033</v>
      </c>
      <c r="D87" s="5" t="s">
        <v>11</v>
      </c>
      <c r="E87" s="20">
        <v>15.68</v>
      </c>
      <c r="F87" s="25">
        <v>402</v>
      </c>
      <c r="G87" s="25">
        <v>400</v>
      </c>
      <c r="H87" s="20">
        <v>13.92</v>
      </c>
      <c r="I87" s="49">
        <v>0.11458333333333333</v>
      </c>
      <c r="J87" s="55"/>
      <c r="K87" t="s">
        <v>1043</v>
      </c>
    </row>
    <row r="88" spans="1:11" s="7" customFormat="1" ht="19" x14ac:dyDescent="0.25">
      <c r="A88"/>
      <c r="B88" s="3">
        <v>41</v>
      </c>
      <c r="C88" s="35" t="s">
        <v>1033</v>
      </c>
      <c r="D88" s="5" t="s">
        <v>11</v>
      </c>
      <c r="E88" s="20">
        <v>21.91</v>
      </c>
      <c r="F88" s="25">
        <v>380</v>
      </c>
      <c r="G88" s="25">
        <v>241</v>
      </c>
      <c r="H88" s="20">
        <v>21.32</v>
      </c>
      <c r="I88" s="49">
        <v>0.1423611111111111</v>
      </c>
      <c r="J88" s="55"/>
      <c r="K88" t="s">
        <v>1044</v>
      </c>
    </row>
    <row r="89" spans="1:11" s="7" customFormat="1" ht="19" x14ac:dyDescent="0.25">
      <c r="A89"/>
      <c r="B89" s="3">
        <v>40</v>
      </c>
      <c r="C89" s="35" t="s">
        <v>1033</v>
      </c>
      <c r="D89" s="5" t="s">
        <v>11</v>
      </c>
      <c r="E89" s="20">
        <v>24.2</v>
      </c>
      <c r="F89" s="25">
        <v>529</v>
      </c>
      <c r="G89" s="25">
        <v>521</v>
      </c>
      <c r="H89" s="20">
        <v>16.68</v>
      </c>
      <c r="I89" s="49">
        <v>0.15625</v>
      </c>
      <c r="J89" s="55"/>
      <c r="K89" t="s">
        <v>1045</v>
      </c>
    </row>
    <row r="90" spans="1:11" s="7" customFormat="1" ht="19" x14ac:dyDescent="0.25">
      <c r="A90"/>
      <c r="B90" s="3">
        <v>39</v>
      </c>
      <c r="C90" s="35" t="s">
        <v>1046</v>
      </c>
      <c r="D90" s="5" t="s">
        <v>1008</v>
      </c>
      <c r="E90" s="20">
        <v>15.63</v>
      </c>
      <c r="F90" s="25">
        <v>479</v>
      </c>
      <c r="G90" s="25">
        <v>389</v>
      </c>
      <c r="H90" s="20">
        <v>13.74</v>
      </c>
      <c r="I90" s="49">
        <v>8.6805555555555566E-2</v>
      </c>
      <c r="J90" s="55"/>
      <c r="K90" t="s">
        <v>1047</v>
      </c>
    </row>
    <row r="91" spans="1:11" s="7" customFormat="1" ht="19" x14ac:dyDescent="0.25">
      <c r="A91"/>
      <c r="B91" s="3">
        <v>38</v>
      </c>
      <c r="C91" s="35" t="s">
        <v>1046</v>
      </c>
      <c r="D91" s="5" t="s">
        <v>11</v>
      </c>
      <c r="E91" s="20">
        <v>15.04</v>
      </c>
      <c r="F91" s="25">
        <v>460</v>
      </c>
      <c r="G91" s="25">
        <v>851</v>
      </c>
      <c r="H91" s="20">
        <v>13.15</v>
      </c>
      <c r="I91" s="49">
        <v>9.1666666666666674E-2</v>
      </c>
      <c r="J91" s="55"/>
      <c r="K91" t="s">
        <v>1048</v>
      </c>
    </row>
    <row r="92" spans="1:11" s="7" customFormat="1" ht="19" x14ac:dyDescent="0.25">
      <c r="A92"/>
      <c r="B92" s="3">
        <v>37</v>
      </c>
      <c r="C92" s="35" t="s">
        <v>1046</v>
      </c>
      <c r="D92" s="5" t="s">
        <v>11</v>
      </c>
      <c r="E92" s="20">
        <v>13.74</v>
      </c>
      <c r="F92" s="25">
        <v>529</v>
      </c>
      <c r="G92" s="25">
        <v>579</v>
      </c>
      <c r="H92" s="20">
        <v>12.93</v>
      </c>
      <c r="I92" s="49">
        <v>9.7222222222222224E-2</v>
      </c>
      <c r="J92" s="55"/>
      <c r="K92" t="s">
        <v>1049</v>
      </c>
    </row>
    <row r="93" spans="1:11" s="7" customFormat="1" ht="19" x14ac:dyDescent="0.25">
      <c r="A93"/>
      <c r="B93" s="3">
        <v>36</v>
      </c>
      <c r="C93" s="35" t="s">
        <v>1046</v>
      </c>
      <c r="D93" s="5" t="s">
        <v>11</v>
      </c>
      <c r="E93" s="20">
        <v>21.47</v>
      </c>
      <c r="F93" s="25">
        <v>849</v>
      </c>
      <c r="G93" s="25">
        <v>1022</v>
      </c>
      <c r="H93" s="20">
        <v>20.04</v>
      </c>
      <c r="I93" s="49">
        <v>0.13194444444444445</v>
      </c>
      <c r="J93" s="55"/>
      <c r="K93" t="s">
        <v>1050</v>
      </c>
    </row>
    <row r="94" spans="1:11" s="7" customFormat="1" ht="19" x14ac:dyDescent="0.25">
      <c r="A94"/>
      <c r="B94" s="3">
        <v>35</v>
      </c>
      <c r="C94" s="35" t="s">
        <v>1046</v>
      </c>
      <c r="D94" s="5" t="s">
        <v>11</v>
      </c>
      <c r="E94" s="20">
        <v>19.850000000000001</v>
      </c>
      <c r="F94" s="25">
        <v>431</v>
      </c>
      <c r="G94" s="25">
        <v>420</v>
      </c>
      <c r="H94" s="20">
        <v>19.48</v>
      </c>
      <c r="I94" s="49">
        <v>0.10416666666666667</v>
      </c>
      <c r="J94" s="55"/>
      <c r="K94" t="s">
        <v>1051</v>
      </c>
    </row>
    <row r="95" spans="1:11" s="7" customFormat="1" ht="19" x14ac:dyDescent="0.25">
      <c r="A95"/>
      <c r="B95" s="3">
        <v>34</v>
      </c>
      <c r="C95" s="35" t="s">
        <v>1046</v>
      </c>
      <c r="D95" s="5" t="s">
        <v>11</v>
      </c>
      <c r="E95" s="20">
        <v>24.83</v>
      </c>
      <c r="F95" s="25">
        <v>529</v>
      </c>
      <c r="G95" s="25">
        <v>522</v>
      </c>
      <c r="H95" s="20">
        <v>22.93</v>
      </c>
      <c r="I95" s="49">
        <v>0.14583333333333334</v>
      </c>
      <c r="J95" s="55"/>
      <c r="K95" t="s">
        <v>517</v>
      </c>
    </row>
    <row r="96" spans="1:11" s="7" customFormat="1" ht="19" x14ac:dyDescent="0.25">
      <c r="A96"/>
      <c r="B96" s="3">
        <v>33</v>
      </c>
      <c r="C96" s="35" t="s">
        <v>1046</v>
      </c>
      <c r="D96" s="5" t="s">
        <v>11</v>
      </c>
      <c r="E96" s="20">
        <v>18.239999999999998</v>
      </c>
      <c r="F96" s="25">
        <v>957</v>
      </c>
      <c r="G96" s="25">
        <v>957</v>
      </c>
      <c r="H96" s="20">
        <v>15.94</v>
      </c>
      <c r="I96" s="49">
        <v>0.1111111111111111</v>
      </c>
      <c r="J96" s="55"/>
      <c r="K96" t="s">
        <v>1052</v>
      </c>
    </row>
    <row r="97" spans="1:11" s="7" customFormat="1" ht="19" x14ac:dyDescent="0.25">
      <c r="A97"/>
      <c r="B97" s="3">
        <v>32</v>
      </c>
      <c r="C97" s="35" t="s">
        <v>1046</v>
      </c>
      <c r="D97" s="5" t="s">
        <v>11</v>
      </c>
      <c r="E97" s="20">
        <v>13.88</v>
      </c>
      <c r="F97" s="25">
        <v>587</v>
      </c>
      <c r="G97" s="25">
        <v>388</v>
      </c>
      <c r="H97" s="20">
        <v>12.66</v>
      </c>
      <c r="I97" s="49">
        <v>7.9861111111111105E-2</v>
      </c>
      <c r="J97" s="55"/>
      <c r="K97" t="s">
        <v>517</v>
      </c>
    </row>
    <row r="98" spans="1:11" s="7" customFormat="1" ht="19" x14ac:dyDescent="0.25">
      <c r="A98"/>
      <c r="B98" s="3">
        <v>31</v>
      </c>
      <c r="C98" s="35" t="s">
        <v>1046</v>
      </c>
      <c r="D98" s="5" t="s">
        <v>1008</v>
      </c>
      <c r="E98" s="20">
        <v>14.54</v>
      </c>
      <c r="F98" s="25">
        <v>631</v>
      </c>
      <c r="G98" s="25">
        <v>631</v>
      </c>
      <c r="H98" s="20">
        <v>13.8</v>
      </c>
      <c r="I98" s="49">
        <v>8.4027777777777771E-2</v>
      </c>
      <c r="J98" s="55"/>
      <c r="K98" t="s">
        <v>517</v>
      </c>
    </row>
    <row r="99" spans="1:11" s="7" customFormat="1" ht="19" x14ac:dyDescent="0.25">
      <c r="A99"/>
      <c r="B99" s="3">
        <v>30</v>
      </c>
      <c r="C99" s="35" t="s">
        <v>1046</v>
      </c>
      <c r="D99" s="5" t="s">
        <v>1008</v>
      </c>
      <c r="E99" s="20">
        <v>22.35</v>
      </c>
      <c r="F99" s="25">
        <v>966</v>
      </c>
      <c r="G99" s="25">
        <v>1093</v>
      </c>
      <c r="H99" s="20">
        <v>19.53</v>
      </c>
      <c r="I99" s="49">
        <v>0.12847222222222224</v>
      </c>
      <c r="J99" s="55"/>
      <c r="K99" t="s">
        <v>1053</v>
      </c>
    </row>
    <row r="100" spans="1:11" s="7" customFormat="1" ht="19" x14ac:dyDescent="0.25">
      <c r="A100"/>
      <c r="B100" s="3">
        <v>29</v>
      </c>
      <c r="C100" s="35" t="s">
        <v>1046</v>
      </c>
      <c r="D100" s="5" t="s">
        <v>11</v>
      </c>
      <c r="E100" s="20">
        <v>20.7</v>
      </c>
      <c r="F100" s="25">
        <v>755</v>
      </c>
      <c r="G100" s="25">
        <v>777</v>
      </c>
      <c r="H100" s="20">
        <v>18.98</v>
      </c>
      <c r="I100" s="49">
        <v>0.11805555555555557</v>
      </c>
      <c r="J100" s="55"/>
      <c r="K100" t="s">
        <v>517</v>
      </c>
    </row>
    <row r="101" spans="1:11" s="7" customFormat="1" ht="19" x14ac:dyDescent="0.25">
      <c r="A101"/>
      <c r="B101" s="3">
        <v>28</v>
      </c>
      <c r="C101" s="35" t="s">
        <v>1046</v>
      </c>
      <c r="D101" s="5" t="s">
        <v>1008</v>
      </c>
      <c r="E101" s="20">
        <v>28.4</v>
      </c>
      <c r="F101" s="25">
        <v>1097</v>
      </c>
      <c r="G101" s="25">
        <v>1207</v>
      </c>
      <c r="H101" s="20">
        <v>25.04</v>
      </c>
      <c r="I101" s="49">
        <v>0.17361111111111113</v>
      </c>
      <c r="J101" s="55"/>
      <c r="K101" t="s">
        <v>1054</v>
      </c>
    </row>
    <row r="102" spans="1:11" s="7" customFormat="1" ht="19" x14ac:dyDescent="0.25">
      <c r="A102"/>
      <c r="B102" s="3">
        <v>27</v>
      </c>
      <c r="C102" s="35" t="s">
        <v>1046</v>
      </c>
      <c r="D102" s="5" t="s">
        <v>11</v>
      </c>
      <c r="E102" s="20">
        <v>25.03</v>
      </c>
      <c r="F102" s="25">
        <v>438</v>
      </c>
      <c r="G102" s="25">
        <v>417</v>
      </c>
      <c r="H102" s="20">
        <v>21.58</v>
      </c>
      <c r="I102" s="49">
        <v>0.12152777777777778</v>
      </c>
      <c r="J102" s="55"/>
      <c r="K102" t="s">
        <v>1055</v>
      </c>
    </row>
    <row r="103" spans="1:11" s="7" customFormat="1" ht="19" x14ac:dyDescent="0.25">
      <c r="A103"/>
      <c r="B103" s="3">
        <v>26</v>
      </c>
      <c r="C103" s="35" t="s">
        <v>1046</v>
      </c>
      <c r="D103" s="5" t="s">
        <v>11</v>
      </c>
      <c r="E103" s="20">
        <v>24.41</v>
      </c>
      <c r="F103" s="25">
        <v>720</v>
      </c>
      <c r="G103" s="25">
        <v>720</v>
      </c>
      <c r="H103" s="20">
        <v>21.52</v>
      </c>
      <c r="I103" s="49">
        <v>0.13194444444444445</v>
      </c>
      <c r="J103" s="55"/>
      <c r="K103" t="s">
        <v>1056</v>
      </c>
    </row>
    <row r="104" spans="1:11" s="7" customFormat="1" ht="19" x14ac:dyDescent="0.25">
      <c r="A104"/>
      <c r="B104" s="3">
        <v>25</v>
      </c>
      <c r="C104" s="35" t="s">
        <v>1057</v>
      </c>
      <c r="D104" s="5" t="s">
        <v>11</v>
      </c>
      <c r="E104" s="20">
        <v>20.96</v>
      </c>
      <c r="F104" s="25">
        <v>211</v>
      </c>
      <c r="G104" s="25">
        <v>190</v>
      </c>
      <c r="H104" s="20">
        <v>19.510000000000002</v>
      </c>
      <c r="I104" s="49">
        <v>7.9861111111111105E-2</v>
      </c>
      <c r="J104" s="55"/>
      <c r="K104" t="s">
        <v>1058</v>
      </c>
    </row>
    <row r="105" spans="1:11" s="7" customFormat="1" ht="19" x14ac:dyDescent="0.25">
      <c r="A105"/>
      <c r="B105" s="3">
        <v>24</v>
      </c>
      <c r="C105" s="35" t="s">
        <v>1057</v>
      </c>
      <c r="D105" s="5" t="s">
        <v>11</v>
      </c>
      <c r="E105" s="20">
        <v>13.84</v>
      </c>
      <c r="F105" s="25">
        <v>599</v>
      </c>
      <c r="G105" s="25">
        <v>435</v>
      </c>
      <c r="H105" s="20">
        <v>11.94</v>
      </c>
      <c r="I105" s="49">
        <v>8.819444444444445E-2</v>
      </c>
      <c r="J105" s="55"/>
      <c r="K105" t="s">
        <v>1059</v>
      </c>
    </row>
    <row r="106" spans="1:11" s="7" customFormat="1" ht="19" x14ac:dyDescent="0.25">
      <c r="A106"/>
      <c r="B106" s="3">
        <v>23</v>
      </c>
      <c r="C106" s="35" t="s">
        <v>1057</v>
      </c>
      <c r="D106" s="5" t="s">
        <v>11</v>
      </c>
      <c r="E106" s="20">
        <v>24.26</v>
      </c>
      <c r="F106" s="25">
        <v>350</v>
      </c>
      <c r="G106" s="25">
        <v>350</v>
      </c>
      <c r="H106" s="20">
        <v>21.54</v>
      </c>
      <c r="I106" s="49">
        <v>0.1111111111111111</v>
      </c>
      <c r="J106" s="55"/>
      <c r="K106" t="s">
        <v>1060</v>
      </c>
    </row>
    <row r="107" spans="1:11" s="7" customFormat="1" ht="19" x14ac:dyDescent="0.25">
      <c r="A107"/>
      <c r="B107" s="3">
        <v>22</v>
      </c>
      <c r="C107" s="35" t="s">
        <v>1057</v>
      </c>
      <c r="D107" s="5" t="s">
        <v>11</v>
      </c>
      <c r="E107" s="20">
        <v>23.61</v>
      </c>
      <c r="F107" s="25">
        <v>660</v>
      </c>
      <c r="G107" s="25">
        <v>660</v>
      </c>
      <c r="H107" s="20">
        <v>23.05</v>
      </c>
      <c r="I107" s="49">
        <v>0.14305555555555557</v>
      </c>
      <c r="J107" s="55"/>
      <c r="K107" t="s">
        <v>1061</v>
      </c>
    </row>
    <row r="108" spans="1:11" s="7" customFormat="1" ht="19" x14ac:dyDescent="0.25">
      <c r="A108"/>
      <c r="B108" s="3">
        <v>21</v>
      </c>
      <c r="C108" s="35" t="s">
        <v>1057</v>
      </c>
      <c r="D108" s="5" t="s">
        <v>1008</v>
      </c>
      <c r="E108" s="20">
        <v>30.29</v>
      </c>
      <c r="F108" s="25">
        <v>1335</v>
      </c>
      <c r="G108" s="25">
        <v>1335</v>
      </c>
      <c r="H108" s="20">
        <v>23.62</v>
      </c>
      <c r="I108" s="49">
        <v>0.20069444444444443</v>
      </c>
      <c r="J108" s="55"/>
      <c r="K108" t="s">
        <v>1062</v>
      </c>
    </row>
    <row r="109" spans="1:11" s="7" customFormat="1" ht="19" x14ac:dyDescent="0.25">
      <c r="A109"/>
      <c r="B109" s="3">
        <v>20</v>
      </c>
      <c r="C109" s="35" t="s">
        <v>1057</v>
      </c>
      <c r="D109" s="5" t="s">
        <v>1008</v>
      </c>
      <c r="E109" s="20">
        <v>21.28</v>
      </c>
      <c r="F109" s="25">
        <v>960</v>
      </c>
      <c r="G109" s="25">
        <v>942</v>
      </c>
      <c r="H109" s="20">
        <v>18.260000000000002</v>
      </c>
      <c r="I109" s="49">
        <v>0.13194444444444445</v>
      </c>
      <c r="J109" s="55"/>
      <c r="K109" t="s">
        <v>1063</v>
      </c>
    </row>
    <row r="110" spans="1:11" s="7" customFormat="1" ht="19" x14ac:dyDescent="0.25">
      <c r="A110"/>
      <c r="B110" s="3">
        <v>19</v>
      </c>
      <c r="C110" s="35" t="s">
        <v>1057</v>
      </c>
      <c r="D110" s="5" t="s">
        <v>11</v>
      </c>
      <c r="E110" s="20">
        <v>20</v>
      </c>
      <c r="F110" s="25">
        <v>463</v>
      </c>
      <c r="G110" s="25">
        <v>524</v>
      </c>
      <c r="H110" s="20">
        <v>18.190000000000001</v>
      </c>
      <c r="I110" s="49">
        <v>0.10069444444444443</v>
      </c>
      <c r="J110" s="55"/>
      <c r="K110" t="s">
        <v>1064</v>
      </c>
    </row>
    <row r="111" spans="1:11" s="7" customFormat="1" ht="19" x14ac:dyDescent="0.25">
      <c r="A111"/>
      <c r="B111" s="3">
        <v>18</v>
      </c>
      <c r="C111" s="35" t="s">
        <v>1057</v>
      </c>
      <c r="D111" s="5" t="s">
        <v>1008</v>
      </c>
      <c r="E111" s="20">
        <v>25.64</v>
      </c>
      <c r="F111" s="25">
        <v>1413</v>
      </c>
      <c r="G111" s="25">
        <v>1306</v>
      </c>
      <c r="H111" s="20">
        <v>23.6</v>
      </c>
      <c r="I111" s="49">
        <v>0.19791666666666666</v>
      </c>
      <c r="J111" s="55"/>
      <c r="K111" t="s">
        <v>1065</v>
      </c>
    </row>
    <row r="112" spans="1:11" s="7" customFormat="1" ht="19" x14ac:dyDescent="0.25">
      <c r="A112"/>
      <c r="B112" s="3">
        <v>17</v>
      </c>
      <c r="C112" s="35" t="s">
        <v>1057</v>
      </c>
      <c r="D112" s="5" t="s">
        <v>1066</v>
      </c>
      <c r="E112" s="20">
        <v>21.1</v>
      </c>
      <c r="F112" s="25">
        <v>935</v>
      </c>
      <c r="G112" s="25">
        <v>935</v>
      </c>
      <c r="H112" s="20">
        <v>15.95</v>
      </c>
      <c r="I112" s="49">
        <v>0.13541666666666666</v>
      </c>
      <c r="J112" s="55"/>
      <c r="K112" t="s">
        <v>1067</v>
      </c>
    </row>
    <row r="113" spans="1:11" s="7" customFormat="1" ht="19" x14ac:dyDescent="0.25">
      <c r="A113"/>
      <c r="B113" s="3">
        <v>16</v>
      </c>
      <c r="C113" s="35" t="s">
        <v>1057</v>
      </c>
      <c r="D113" s="5" t="s">
        <v>11</v>
      </c>
      <c r="E113" s="20">
        <v>11.6</v>
      </c>
      <c r="F113" s="25">
        <v>483</v>
      </c>
      <c r="G113" s="25">
        <v>483</v>
      </c>
      <c r="H113" s="20">
        <v>9.17</v>
      </c>
      <c r="I113" s="49">
        <v>6.5972222222222224E-2</v>
      </c>
      <c r="J113" s="55"/>
      <c r="K113" t="s">
        <v>1068</v>
      </c>
    </row>
    <row r="114" spans="1:11" s="7" customFormat="1" ht="19" x14ac:dyDescent="0.25">
      <c r="A114"/>
      <c r="B114" s="3">
        <v>15</v>
      </c>
      <c r="C114" s="35" t="s">
        <v>1057</v>
      </c>
      <c r="D114" s="5" t="s">
        <v>1066</v>
      </c>
      <c r="E114" s="20">
        <v>15.72</v>
      </c>
      <c r="F114" s="25">
        <v>731</v>
      </c>
      <c r="G114" s="25">
        <v>731</v>
      </c>
      <c r="H114" s="20">
        <v>13.25</v>
      </c>
      <c r="I114" s="49">
        <v>0.1111111111111111</v>
      </c>
      <c r="J114" s="55"/>
      <c r="K114" t="s">
        <v>1069</v>
      </c>
    </row>
    <row r="115" spans="1:11" s="7" customFormat="1" ht="19" x14ac:dyDescent="0.25">
      <c r="A115"/>
      <c r="B115" s="3">
        <v>14</v>
      </c>
      <c r="C115" s="35" t="s">
        <v>1057</v>
      </c>
      <c r="D115" s="5" t="s">
        <v>1066</v>
      </c>
      <c r="E115" s="20">
        <v>20.93</v>
      </c>
      <c r="F115" s="25">
        <v>824</v>
      </c>
      <c r="G115" s="25">
        <v>824</v>
      </c>
      <c r="H115" s="20">
        <v>16.38</v>
      </c>
      <c r="I115" s="49">
        <v>0.11805555555555557</v>
      </c>
      <c r="J115" s="55"/>
      <c r="K115" t="s">
        <v>1070</v>
      </c>
    </row>
    <row r="116" spans="1:11" s="7" customFormat="1" ht="19" x14ac:dyDescent="0.25">
      <c r="A116"/>
      <c r="B116" s="3">
        <v>13</v>
      </c>
      <c r="C116" s="35" t="s">
        <v>1057</v>
      </c>
      <c r="D116" s="5" t="s">
        <v>11</v>
      </c>
      <c r="E116" s="20">
        <v>22.86</v>
      </c>
      <c r="F116" s="25">
        <v>875</v>
      </c>
      <c r="G116" s="25">
        <v>656</v>
      </c>
      <c r="H116" s="20">
        <v>19.34</v>
      </c>
      <c r="I116" s="49">
        <v>0.13333333333333333</v>
      </c>
      <c r="J116" s="55"/>
      <c r="K116" t="s">
        <v>1071</v>
      </c>
    </row>
    <row r="117" spans="1:11" s="7" customFormat="1" ht="19" x14ac:dyDescent="0.25">
      <c r="A117"/>
      <c r="B117" s="3">
        <v>12</v>
      </c>
      <c r="C117" s="35" t="s">
        <v>1057</v>
      </c>
      <c r="D117" s="5" t="s">
        <v>11</v>
      </c>
      <c r="E117" s="20">
        <v>16.34</v>
      </c>
      <c r="F117" s="25">
        <v>411</v>
      </c>
      <c r="G117" s="25">
        <v>411</v>
      </c>
      <c r="H117" s="20">
        <v>14.87</v>
      </c>
      <c r="I117" s="49">
        <v>8.6805555555555566E-2</v>
      </c>
      <c r="J117" s="55"/>
      <c r="K117" t="s">
        <v>1072</v>
      </c>
    </row>
    <row r="118" spans="1:11" s="7" customFormat="1" ht="19" x14ac:dyDescent="0.25">
      <c r="B118" s="3">
        <v>11</v>
      </c>
      <c r="C118" s="35" t="s">
        <v>1057</v>
      </c>
      <c r="D118" s="5" t="s">
        <v>1073</v>
      </c>
      <c r="E118" s="20">
        <v>14.17</v>
      </c>
      <c r="F118" s="25">
        <v>433</v>
      </c>
      <c r="G118" s="25">
        <v>433</v>
      </c>
      <c r="H118" s="20">
        <v>10.61</v>
      </c>
      <c r="I118" s="50">
        <v>8.5416666666666655E-2</v>
      </c>
      <c r="J118" s="55"/>
      <c r="K118" t="s">
        <v>1074</v>
      </c>
    </row>
    <row r="119" spans="1:11" s="7" customFormat="1" ht="19" x14ac:dyDescent="0.25">
      <c r="B119" s="3">
        <v>10</v>
      </c>
      <c r="C119" s="35" t="s">
        <v>1075</v>
      </c>
      <c r="D119" s="5" t="s">
        <v>11</v>
      </c>
      <c r="E119" s="20">
        <v>14.83</v>
      </c>
      <c r="F119" s="25">
        <v>752</v>
      </c>
      <c r="G119" s="25">
        <v>752</v>
      </c>
      <c r="H119" s="20">
        <v>13.09</v>
      </c>
      <c r="I119" s="50">
        <v>0.11458333333333333</v>
      </c>
      <c r="J119" s="55"/>
      <c r="K119" t="s">
        <v>1076</v>
      </c>
    </row>
    <row r="120" spans="1:11" s="7" customFormat="1" ht="19" x14ac:dyDescent="0.25">
      <c r="B120" s="3">
        <v>9</v>
      </c>
      <c r="C120" s="35" t="s">
        <v>1075</v>
      </c>
      <c r="D120" s="5" t="s">
        <v>1073</v>
      </c>
      <c r="E120" s="20">
        <v>16.95</v>
      </c>
      <c r="F120" s="25">
        <v>455</v>
      </c>
      <c r="G120" s="25">
        <v>455</v>
      </c>
      <c r="H120" s="20">
        <v>13.93</v>
      </c>
      <c r="I120" s="50">
        <v>9.6527777777777768E-2</v>
      </c>
      <c r="J120" s="55"/>
      <c r="K120" t="s">
        <v>1077</v>
      </c>
    </row>
    <row r="121" spans="1:11" s="7" customFormat="1" ht="19" x14ac:dyDescent="0.25">
      <c r="B121" s="3">
        <v>8</v>
      </c>
      <c r="C121" s="35" t="s">
        <v>1075</v>
      </c>
      <c r="D121" s="5" t="s">
        <v>1073</v>
      </c>
      <c r="E121" s="20">
        <v>16.760000000000002</v>
      </c>
      <c r="F121" s="25">
        <v>661</v>
      </c>
      <c r="G121" s="25">
        <v>661</v>
      </c>
      <c r="H121" s="20">
        <v>14.88</v>
      </c>
      <c r="I121" s="50">
        <v>0.1111111111111111</v>
      </c>
      <c r="J121" s="55"/>
      <c r="K121" t="s">
        <v>1078</v>
      </c>
    </row>
    <row r="122" spans="1:11" s="7" customFormat="1" ht="19" x14ac:dyDescent="0.25">
      <c r="B122" s="3">
        <v>7</v>
      </c>
      <c r="C122" s="35" t="s">
        <v>1075</v>
      </c>
      <c r="D122" s="5" t="s">
        <v>11</v>
      </c>
      <c r="E122" s="20">
        <v>13.73</v>
      </c>
      <c r="F122" s="25">
        <v>230</v>
      </c>
      <c r="G122" s="25">
        <v>230</v>
      </c>
      <c r="H122" s="20">
        <v>13.73</v>
      </c>
      <c r="I122" s="50">
        <v>9.0277777777777776E-2</v>
      </c>
      <c r="J122" s="55"/>
      <c r="K122" t="s">
        <v>517</v>
      </c>
    </row>
    <row r="123" spans="1:11" s="7" customFormat="1" ht="19" x14ac:dyDescent="0.25">
      <c r="B123" s="3">
        <v>6</v>
      </c>
      <c r="C123" s="35" t="s">
        <v>1075</v>
      </c>
      <c r="D123" s="5" t="s">
        <v>11</v>
      </c>
      <c r="E123" s="20">
        <v>18.61</v>
      </c>
      <c r="F123" s="25">
        <v>419</v>
      </c>
      <c r="G123" s="25">
        <v>419</v>
      </c>
      <c r="H123" s="20">
        <v>18.05</v>
      </c>
      <c r="I123" s="50">
        <v>9.930555555555555E-2</v>
      </c>
      <c r="J123" s="55"/>
      <c r="K123" t="s">
        <v>1079</v>
      </c>
    </row>
    <row r="124" spans="1:11" ht="18" customHeight="1" x14ac:dyDescent="0.2">
      <c r="B124" s="3">
        <v>5</v>
      </c>
      <c r="C124" s="35" t="s">
        <v>1075</v>
      </c>
      <c r="D124" s="5" t="s">
        <v>11</v>
      </c>
      <c r="E124" s="20">
        <v>16.48</v>
      </c>
      <c r="F124" s="25">
        <v>668</v>
      </c>
      <c r="G124" s="25">
        <v>668</v>
      </c>
      <c r="H124" s="20">
        <v>14.72</v>
      </c>
      <c r="I124" s="50">
        <v>0.11319444444444444</v>
      </c>
      <c r="K124" t="s">
        <v>1080</v>
      </c>
    </row>
    <row r="125" spans="1:11" ht="18" customHeight="1" x14ac:dyDescent="0.2">
      <c r="B125" s="3">
        <v>4</v>
      </c>
      <c r="C125" s="35" t="s">
        <v>1075</v>
      </c>
      <c r="D125" s="5" t="s">
        <v>11</v>
      </c>
      <c r="E125" s="20">
        <v>7.2</v>
      </c>
      <c r="F125" s="25">
        <v>170</v>
      </c>
      <c r="G125" s="25">
        <v>170</v>
      </c>
      <c r="H125" s="20">
        <v>6.5</v>
      </c>
      <c r="I125" s="50">
        <v>5.9027777777777783E-2</v>
      </c>
      <c r="J125" s="55" t="s">
        <v>848</v>
      </c>
      <c r="K125" t="s">
        <v>1081</v>
      </c>
    </row>
    <row r="126" spans="1:11" ht="18" customHeight="1" x14ac:dyDescent="0.2">
      <c r="B126" s="3">
        <v>3</v>
      </c>
      <c r="C126" s="35" t="s">
        <v>1075</v>
      </c>
      <c r="D126" s="5" t="s">
        <v>11</v>
      </c>
      <c r="E126" s="20">
        <v>15.38</v>
      </c>
      <c r="F126" s="25">
        <v>546</v>
      </c>
      <c r="G126" s="25">
        <v>546</v>
      </c>
      <c r="H126" s="20">
        <v>13.28</v>
      </c>
      <c r="I126" s="50">
        <v>9.2361111111111116E-2</v>
      </c>
      <c r="K126" t="s">
        <v>1082</v>
      </c>
    </row>
    <row r="127" spans="1:11" ht="18" customHeight="1" x14ac:dyDescent="0.2">
      <c r="B127" s="3">
        <v>2</v>
      </c>
      <c r="C127" s="35" t="s">
        <v>1075</v>
      </c>
      <c r="D127" s="5" t="s">
        <v>11</v>
      </c>
      <c r="E127" s="20">
        <v>10.55</v>
      </c>
      <c r="F127" s="25">
        <v>452</v>
      </c>
      <c r="G127" s="25">
        <v>452</v>
      </c>
      <c r="H127" s="20">
        <v>9.92</v>
      </c>
      <c r="I127" s="50">
        <v>8.5416666666666655E-2</v>
      </c>
      <c r="K127" t="s">
        <v>1083</v>
      </c>
    </row>
    <row r="128" spans="1:11" ht="18" customHeight="1" x14ac:dyDescent="0.2">
      <c r="B128" s="3">
        <v>1</v>
      </c>
      <c r="C128" s="35" t="s">
        <v>1075</v>
      </c>
      <c r="D128" s="5" t="s">
        <v>11</v>
      </c>
      <c r="E128" s="20">
        <v>10.37</v>
      </c>
      <c r="F128" s="25">
        <v>226</v>
      </c>
      <c r="G128" s="25">
        <v>226</v>
      </c>
      <c r="H128" s="20">
        <v>10.37</v>
      </c>
      <c r="I128" s="50">
        <v>8.7500000000000008E-2</v>
      </c>
      <c r="K128" t="s">
        <v>1084</v>
      </c>
    </row>
    <row r="129" spans="2:11" ht="18" customHeight="1" x14ac:dyDescent="0.2">
      <c r="C129" s="35"/>
    </row>
    <row r="130" spans="2:11" ht="18" customHeight="1" x14ac:dyDescent="0.2">
      <c r="B130" s="3" t="s">
        <v>1085</v>
      </c>
      <c r="C130" s="35" t="s">
        <v>1046</v>
      </c>
      <c r="D130" s="5" t="s">
        <v>11</v>
      </c>
      <c r="E130" s="20">
        <v>11.99</v>
      </c>
      <c r="F130" s="25">
        <v>283</v>
      </c>
      <c r="G130" s="25">
        <v>301</v>
      </c>
      <c r="H130" s="20">
        <v>8.82</v>
      </c>
      <c r="I130" s="50">
        <v>4.9999999999999996E-2</v>
      </c>
      <c r="K130" t="s">
        <v>1086</v>
      </c>
    </row>
    <row r="131" spans="2:11" ht="18" customHeight="1" x14ac:dyDescent="0.2">
      <c r="B131" s="3" t="s">
        <v>1087</v>
      </c>
      <c r="C131" s="35" t="s">
        <v>1046</v>
      </c>
      <c r="D131" s="5" t="s">
        <v>11</v>
      </c>
      <c r="E131" s="20">
        <v>9.32</v>
      </c>
      <c r="F131" s="25">
        <v>558</v>
      </c>
      <c r="G131" s="25">
        <v>558</v>
      </c>
      <c r="H131" s="20">
        <v>6.58</v>
      </c>
      <c r="I131" s="50">
        <v>4.8611111111111112E-2</v>
      </c>
      <c r="K131" t="s">
        <v>1088</v>
      </c>
    </row>
    <row r="132" spans="2:11" ht="18" customHeight="1" x14ac:dyDescent="0.2">
      <c r="B132" s="3" t="s">
        <v>1089</v>
      </c>
      <c r="C132" s="35" t="s">
        <v>1057</v>
      </c>
      <c r="D132" s="5" t="s">
        <v>11</v>
      </c>
      <c r="E132" s="20">
        <v>4.84</v>
      </c>
      <c r="F132" s="25">
        <v>137</v>
      </c>
      <c r="G132" s="25">
        <v>137</v>
      </c>
      <c r="H132" s="20">
        <v>2.42</v>
      </c>
      <c r="I132" s="50">
        <v>2.2222222222222223E-2</v>
      </c>
      <c r="J132" s="55" t="s">
        <v>654</v>
      </c>
      <c r="K132" t="s">
        <v>517</v>
      </c>
    </row>
    <row r="133" spans="2:11" ht="18" customHeight="1" x14ac:dyDescent="0.2">
      <c r="B133" s="3" t="s">
        <v>1090</v>
      </c>
      <c r="C133" s="35" t="s">
        <v>1057</v>
      </c>
      <c r="D133" s="5" t="s">
        <v>11</v>
      </c>
      <c r="E133" s="20">
        <v>6.67</v>
      </c>
      <c r="F133" s="25">
        <v>197</v>
      </c>
      <c r="G133" s="25">
        <v>197</v>
      </c>
      <c r="H133" s="20">
        <v>3.34</v>
      </c>
      <c r="I133" s="50">
        <v>3.4722222222222224E-2</v>
      </c>
      <c r="J133" s="55" t="s">
        <v>654</v>
      </c>
      <c r="K133" t="s">
        <v>1091</v>
      </c>
    </row>
    <row r="134" spans="2:11" ht="18" customHeight="1" x14ac:dyDescent="0.2">
      <c r="B134" s="3" t="s">
        <v>1092</v>
      </c>
      <c r="C134" s="35" t="s">
        <v>1075</v>
      </c>
      <c r="D134" s="5" t="s">
        <v>11</v>
      </c>
      <c r="E134" s="20">
        <v>7.17</v>
      </c>
      <c r="F134" s="25">
        <v>120</v>
      </c>
      <c r="G134" s="25">
        <v>72</v>
      </c>
      <c r="H134" s="20">
        <v>7.17</v>
      </c>
      <c r="I134" s="50">
        <v>5.2777777777777778E-2</v>
      </c>
      <c r="J134" s="55" t="s">
        <v>848</v>
      </c>
      <c r="K134" t="s">
        <v>517</v>
      </c>
    </row>
    <row r="135" spans="2:11" ht="18" customHeight="1" x14ac:dyDescent="0.2">
      <c r="B135" s="3" t="s">
        <v>1093</v>
      </c>
      <c r="C135" s="35" t="s">
        <v>1075</v>
      </c>
      <c r="D135" s="5" t="s">
        <v>11</v>
      </c>
      <c r="E135" s="20">
        <v>9.43</v>
      </c>
      <c r="F135" s="25">
        <v>244</v>
      </c>
      <c r="G135" s="25">
        <v>244</v>
      </c>
      <c r="H135" s="20">
        <v>5.15</v>
      </c>
      <c r="I135" s="50">
        <v>6.3194444444444442E-2</v>
      </c>
      <c r="K135" t="s">
        <v>517</v>
      </c>
    </row>
    <row r="136" spans="2:11" ht="18" customHeight="1" x14ac:dyDescent="0.2">
      <c r="B136" s="3" t="s">
        <v>1094</v>
      </c>
      <c r="C136" s="35" t="s">
        <v>1075</v>
      </c>
      <c r="D136" s="5" t="s">
        <v>11</v>
      </c>
      <c r="E136" s="20">
        <v>3.7</v>
      </c>
      <c r="F136" s="25">
        <v>240</v>
      </c>
      <c r="G136" s="25">
        <v>240</v>
      </c>
      <c r="H136" s="20">
        <v>2.2000000000000002</v>
      </c>
      <c r="I136" s="50">
        <v>2.0833333333333332E-2</v>
      </c>
      <c r="K136" t="s">
        <v>517</v>
      </c>
    </row>
    <row r="138" spans="2:11" x14ac:dyDescent="0.2">
      <c r="C138" s="25"/>
      <c r="D138" s="27"/>
    </row>
    <row r="139" spans="2:11" x14ac:dyDescent="0.2">
      <c r="C139" s="25"/>
      <c r="D139" s="27"/>
    </row>
    <row r="140" spans="2:11" x14ac:dyDescent="0.2">
      <c r="C140" s="25"/>
      <c r="D140" s="27"/>
    </row>
    <row r="141" spans="2:11" x14ac:dyDescent="0.2">
      <c r="C141" s="25"/>
      <c r="D141" s="27"/>
    </row>
    <row r="142" spans="2:11" x14ac:dyDescent="0.2">
      <c r="B142"/>
      <c r="C142" s="25"/>
      <c r="D142" s="27"/>
      <c r="E142"/>
      <c r="F142"/>
      <c r="G142"/>
      <c r="H142"/>
      <c r="I142"/>
    </row>
    <row r="143" spans="2:11" x14ac:dyDescent="0.2">
      <c r="B143"/>
      <c r="C143" s="25"/>
      <c r="D143" s="27"/>
      <c r="E143"/>
      <c r="F143"/>
      <c r="G143"/>
      <c r="H143"/>
      <c r="I143"/>
    </row>
    <row r="144" spans="2:11" x14ac:dyDescent="0.2">
      <c r="B144"/>
      <c r="C144" s="25"/>
      <c r="D144" s="27"/>
      <c r="E144"/>
      <c r="F144"/>
      <c r="G144"/>
      <c r="H144"/>
      <c r="I144"/>
    </row>
    <row r="145" spans="2:9" x14ac:dyDescent="0.2">
      <c r="B145"/>
      <c r="C145" s="25"/>
      <c r="D145" s="27"/>
      <c r="E145"/>
      <c r="F145"/>
      <c r="G145"/>
      <c r="H145"/>
      <c r="I145"/>
    </row>
    <row r="146" spans="2:9" x14ac:dyDescent="0.2">
      <c r="B146"/>
      <c r="C146" s="25"/>
      <c r="D146" s="27"/>
      <c r="E146"/>
      <c r="F146"/>
      <c r="G146"/>
      <c r="H146"/>
      <c r="I146"/>
    </row>
    <row r="147" spans="2:9" x14ac:dyDescent="0.2">
      <c r="B147"/>
      <c r="C147" s="3"/>
      <c r="E147"/>
      <c r="F147"/>
      <c r="G147"/>
      <c r="H147"/>
      <c r="I147"/>
    </row>
    <row r="148" spans="2:9" x14ac:dyDescent="0.2">
      <c r="B148"/>
      <c r="C148" s="3"/>
      <c r="E148"/>
      <c r="F148"/>
      <c r="G148"/>
      <c r="H148"/>
      <c r="I148"/>
    </row>
    <row r="149" spans="2:9" x14ac:dyDescent="0.2">
      <c r="B149"/>
      <c r="C149" s="3"/>
      <c r="E149"/>
      <c r="F149"/>
      <c r="G149"/>
      <c r="H149"/>
      <c r="I149"/>
    </row>
  </sheetData>
  <pageMargins left="0.75" right="0.75" top="1" bottom="1" header="0.5" footer="0.5"/>
  <pageSetup paperSize="9" orientation="portrait" horizontalDpi="4294967292" verticalDpi="4294967292"/>
  <ignoredErrors>
    <ignoredError sqref="E5 F6 H4 G7 I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33"/>
  <sheetViews>
    <sheetView workbookViewId="0">
      <selection activeCell="E36" sqref="E36"/>
    </sheetView>
  </sheetViews>
  <sheetFormatPr baseColWidth="10" defaultColWidth="10.83203125" defaultRowHeight="16" x14ac:dyDescent="0.2"/>
  <cols>
    <col min="1" max="1" width="3.83203125" style="3" customWidth="1"/>
    <col min="2" max="2" width="10.83203125" style="3"/>
    <col min="3" max="3" width="11.6640625" style="3" customWidth="1"/>
    <col min="4" max="4" width="10.83203125" style="3" customWidth="1"/>
    <col min="5" max="5" width="13.5" style="3" customWidth="1"/>
    <col min="6" max="16384" width="10.83203125" style="3"/>
  </cols>
  <sheetData>
    <row r="2" spans="2:5" ht="21" x14ac:dyDescent="0.25">
      <c r="B2" s="141" t="s">
        <v>43</v>
      </c>
      <c r="C2" s="141" t="s">
        <v>46</v>
      </c>
      <c r="D2" s="141" t="s">
        <v>1095</v>
      </c>
      <c r="E2" s="141" t="s">
        <v>1096</v>
      </c>
    </row>
    <row r="4" spans="2:5" x14ac:dyDescent="0.2">
      <c r="B4" s="143">
        <v>2014</v>
      </c>
      <c r="C4" s="144">
        <v>2439</v>
      </c>
      <c r="D4" s="144">
        <f>C33/28</f>
        <v>2370.1071428571427</v>
      </c>
      <c r="E4" s="144">
        <f t="shared" ref="E4:E31" si="0">C4-D4</f>
        <v>68.892857142857338</v>
      </c>
    </row>
    <row r="5" spans="2:5" x14ac:dyDescent="0.2">
      <c r="B5" s="143">
        <v>2015</v>
      </c>
      <c r="C5" s="144">
        <v>3026</v>
      </c>
      <c r="D5" s="144">
        <f>C33/28</f>
        <v>2370.1071428571427</v>
      </c>
      <c r="E5" s="144">
        <f t="shared" si="0"/>
        <v>655.89285714285734</v>
      </c>
    </row>
    <row r="6" spans="2:5" x14ac:dyDescent="0.2">
      <c r="B6" s="143">
        <v>2016</v>
      </c>
      <c r="C6" s="144">
        <v>2941</v>
      </c>
      <c r="D6" s="144">
        <f>C33/28</f>
        <v>2370.1071428571427</v>
      </c>
      <c r="E6" s="144">
        <f t="shared" si="0"/>
        <v>570.89285714285734</v>
      </c>
    </row>
    <row r="7" spans="2:5" x14ac:dyDescent="0.2">
      <c r="B7" s="143">
        <v>2017</v>
      </c>
      <c r="C7" s="144">
        <v>2857</v>
      </c>
      <c r="D7" s="144">
        <f>C33/28</f>
        <v>2370.1071428571427</v>
      </c>
      <c r="E7" s="144">
        <f t="shared" si="0"/>
        <v>486.89285714285734</v>
      </c>
    </row>
    <row r="8" spans="2:5" x14ac:dyDescent="0.2">
      <c r="B8" s="143">
        <v>2018</v>
      </c>
      <c r="C8" s="144">
        <v>2608</v>
      </c>
      <c r="D8" s="144">
        <f>C33/28</f>
        <v>2370.1071428571427</v>
      </c>
      <c r="E8" s="144">
        <f t="shared" si="0"/>
        <v>237.89285714285734</v>
      </c>
    </row>
    <row r="9" spans="2:5" x14ac:dyDescent="0.2">
      <c r="B9" s="143">
        <v>2019</v>
      </c>
      <c r="C9" s="144">
        <v>2527</v>
      </c>
      <c r="D9" s="144">
        <f>C33/28</f>
        <v>2370.1071428571427</v>
      </c>
      <c r="E9" s="144">
        <f t="shared" si="0"/>
        <v>156.89285714285734</v>
      </c>
    </row>
    <row r="10" spans="2:5" x14ac:dyDescent="0.2">
      <c r="B10" s="143">
        <v>2020</v>
      </c>
      <c r="C10" s="144">
        <v>2642</v>
      </c>
      <c r="D10" s="144">
        <f>C33/28</f>
        <v>2370.1071428571427</v>
      </c>
      <c r="E10" s="144">
        <f t="shared" si="0"/>
        <v>271.89285714285734</v>
      </c>
    </row>
    <row r="11" spans="2:5" x14ac:dyDescent="0.2">
      <c r="B11" s="159">
        <v>2021</v>
      </c>
      <c r="C11" s="160">
        <v>2638</v>
      </c>
      <c r="D11" s="161">
        <f>C33/28</f>
        <v>2370.1071428571427</v>
      </c>
      <c r="E11" s="160">
        <f t="shared" si="0"/>
        <v>267.89285714285734</v>
      </c>
    </row>
    <row r="12" spans="2:5" x14ac:dyDescent="0.2">
      <c r="B12" s="159">
        <v>2022</v>
      </c>
      <c r="C12" s="160">
        <v>2001</v>
      </c>
      <c r="D12" s="161">
        <f>C33/28</f>
        <v>2370.1071428571427</v>
      </c>
      <c r="E12" s="160">
        <f t="shared" si="0"/>
        <v>-369.10714285714266</v>
      </c>
    </row>
    <row r="13" spans="2:5" x14ac:dyDescent="0.2">
      <c r="B13" s="159">
        <v>2023</v>
      </c>
      <c r="C13" s="160">
        <v>2475</v>
      </c>
      <c r="D13" s="161">
        <f>C33/28</f>
        <v>2370.1071428571427</v>
      </c>
      <c r="E13" s="160">
        <f t="shared" si="0"/>
        <v>104.89285714285734</v>
      </c>
    </row>
    <row r="14" spans="2:5" x14ac:dyDescent="0.2">
      <c r="B14" s="3">
        <v>2024</v>
      </c>
      <c r="C14" s="139">
        <v>2080</v>
      </c>
      <c r="D14" s="140">
        <f>C33/28</f>
        <v>2370.1071428571427</v>
      </c>
      <c r="E14" s="139">
        <f t="shared" si="0"/>
        <v>-290.10714285714266</v>
      </c>
    </row>
    <row r="15" spans="2:5" x14ac:dyDescent="0.2">
      <c r="B15" s="3">
        <v>2025</v>
      </c>
      <c r="C15" s="139">
        <v>2080</v>
      </c>
      <c r="D15" s="139">
        <f>C33/28</f>
        <v>2370.1071428571427</v>
      </c>
      <c r="E15" s="139">
        <f t="shared" si="0"/>
        <v>-290.10714285714266</v>
      </c>
    </row>
    <row r="16" spans="2:5" x14ac:dyDescent="0.2">
      <c r="B16" s="3">
        <v>2026</v>
      </c>
      <c r="C16" s="139">
        <v>2080</v>
      </c>
      <c r="D16" s="140">
        <f>C33/28</f>
        <v>2370.1071428571427</v>
      </c>
      <c r="E16" s="139">
        <f t="shared" si="0"/>
        <v>-290.10714285714266</v>
      </c>
    </row>
    <row r="17" spans="2:5" x14ac:dyDescent="0.2">
      <c r="B17" s="3">
        <v>2027</v>
      </c>
      <c r="C17" s="139">
        <v>2080</v>
      </c>
      <c r="D17" s="140">
        <f>C33/28</f>
        <v>2370.1071428571427</v>
      </c>
      <c r="E17" s="139">
        <f t="shared" si="0"/>
        <v>-290.10714285714266</v>
      </c>
    </row>
    <row r="18" spans="2:5" x14ac:dyDescent="0.2">
      <c r="B18" s="3">
        <v>2028</v>
      </c>
      <c r="C18" s="139">
        <v>2080</v>
      </c>
      <c r="D18" s="140">
        <f>C33/28</f>
        <v>2370.1071428571427</v>
      </c>
      <c r="E18" s="139">
        <f t="shared" si="0"/>
        <v>-290.10714285714266</v>
      </c>
    </row>
    <row r="19" spans="2:5" x14ac:dyDescent="0.2">
      <c r="B19" s="3">
        <v>2029</v>
      </c>
      <c r="C19" s="139">
        <v>2080</v>
      </c>
      <c r="D19" s="140">
        <f>C33/28</f>
        <v>2370.1071428571427</v>
      </c>
      <c r="E19" s="139">
        <f t="shared" si="0"/>
        <v>-290.10714285714266</v>
      </c>
    </row>
    <row r="20" spans="2:5" x14ac:dyDescent="0.2">
      <c r="B20" s="3">
        <v>2030</v>
      </c>
      <c r="C20" s="139">
        <v>2080</v>
      </c>
      <c r="D20" s="140">
        <f>C33/28</f>
        <v>2370.1071428571427</v>
      </c>
      <c r="E20" s="139">
        <f t="shared" si="0"/>
        <v>-290.10714285714266</v>
      </c>
    </row>
    <row r="21" spans="2:5" x14ac:dyDescent="0.2">
      <c r="B21" s="3">
        <v>2031</v>
      </c>
      <c r="C21" s="139">
        <v>2200</v>
      </c>
      <c r="D21" s="140">
        <f>C33/28</f>
        <v>2370.1071428571427</v>
      </c>
      <c r="E21" s="139">
        <f t="shared" si="0"/>
        <v>-170.10714285714266</v>
      </c>
    </row>
    <row r="22" spans="2:5" x14ac:dyDescent="0.2">
      <c r="B22" s="3">
        <v>2032</v>
      </c>
      <c r="C22" s="139">
        <f>(C33-C21-C20-C19-C18-C17-C16-C15-C14-C13-C12-C11-C10-C9-C8-C7-C6-C5-C4)/10</f>
        <v>2344.9</v>
      </c>
      <c r="D22" s="140">
        <f>C33/28</f>
        <v>2370.1071428571427</v>
      </c>
      <c r="E22" s="139">
        <f t="shared" si="0"/>
        <v>-25.207142857142571</v>
      </c>
    </row>
    <row r="23" spans="2:5" x14ac:dyDescent="0.2">
      <c r="B23" s="3">
        <v>2033</v>
      </c>
      <c r="C23" s="139">
        <f>(C33-C21-C20-C19-C18-C17-C16-C15-C14-C13-C12-C11-C10-C9-C8-C7-C6-C5-C4)/10</f>
        <v>2344.9</v>
      </c>
      <c r="D23" s="140">
        <f>C33/28</f>
        <v>2370.1071428571427</v>
      </c>
      <c r="E23" s="139">
        <f t="shared" si="0"/>
        <v>-25.207142857142571</v>
      </c>
    </row>
    <row r="24" spans="2:5" x14ac:dyDescent="0.2">
      <c r="B24" s="3">
        <v>2034</v>
      </c>
      <c r="C24" s="139">
        <f>(C33-C21-C20-C19-C18-C17-C16-C15-C14-C13-C12-C11-C10-C9-C8-C7-C6-C5-C4)/10</f>
        <v>2344.9</v>
      </c>
      <c r="D24" s="139">
        <f>C33/28</f>
        <v>2370.1071428571427</v>
      </c>
      <c r="E24" s="139">
        <f t="shared" si="0"/>
        <v>-25.207142857142571</v>
      </c>
    </row>
    <row r="25" spans="2:5" x14ac:dyDescent="0.2">
      <c r="B25" s="3">
        <v>2035</v>
      </c>
      <c r="C25" s="139">
        <f>(C33-C21-C20-C19-C18-C17-C16-C15-C14-C13-C12-C11-C10-C9-C8-C7-C6-C5-C4)/10</f>
        <v>2344.9</v>
      </c>
      <c r="D25" s="140">
        <f>C33/28</f>
        <v>2370.1071428571427</v>
      </c>
      <c r="E25" s="139">
        <f t="shared" si="0"/>
        <v>-25.207142857142571</v>
      </c>
    </row>
    <row r="26" spans="2:5" x14ac:dyDescent="0.2">
      <c r="B26" s="3">
        <v>2036</v>
      </c>
      <c r="C26" s="139">
        <f>(C33-C21-C20-C19-C18-C17-C16-C15-C14-C13-C12-C11-C10-C9-C8-C7-C6-C5-C4)/10</f>
        <v>2344.9</v>
      </c>
      <c r="D26" s="140">
        <f>C33/28</f>
        <v>2370.1071428571427</v>
      </c>
      <c r="E26" s="139">
        <f t="shared" si="0"/>
        <v>-25.207142857142571</v>
      </c>
    </row>
    <row r="27" spans="2:5" x14ac:dyDescent="0.2">
      <c r="B27" s="3">
        <v>2037</v>
      </c>
      <c r="C27" s="139">
        <f>(C33-C21-C20-C19-C18-C17-C16-C15-C14-C13-C12-C11-C10-C9-C8-C7-C6-C5-C4)/10</f>
        <v>2344.9</v>
      </c>
      <c r="D27" s="140">
        <f>C33/28</f>
        <v>2370.1071428571427</v>
      </c>
      <c r="E27" s="139">
        <f t="shared" si="0"/>
        <v>-25.207142857142571</v>
      </c>
    </row>
    <row r="28" spans="2:5" x14ac:dyDescent="0.2">
      <c r="B28" s="3">
        <v>2038</v>
      </c>
      <c r="C28" s="139">
        <f>(C33-C21-C20-C19-C18-C17-C16-C15-C14-C13-C12-C11-C10-C9-C8-C7-C6-C5-C4)/10</f>
        <v>2344.9</v>
      </c>
      <c r="D28" s="140">
        <f>C33/28</f>
        <v>2370.1071428571427</v>
      </c>
      <c r="E28" s="139">
        <f t="shared" si="0"/>
        <v>-25.207142857142571</v>
      </c>
    </row>
    <row r="29" spans="2:5" x14ac:dyDescent="0.2">
      <c r="B29" s="3">
        <v>2039</v>
      </c>
      <c r="C29" s="139">
        <f>(C33-C21-C20-C19-C18-C17-C16-C15-C14-C13-C12-C11-C10-C9-C8-C7-C6-C5-C4)/10</f>
        <v>2344.9</v>
      </c>
      <c r="D29" s="140">
        <f>C33/28</f>
        <v>2370.1071428571427</v>
      </c>
      <c r="E29" s="139">
        <f t="shared" si="0"/>
        <v>-25.207142857142571</v>
      </c>
    </row>
    <row r="30" spans="2:5" x14ac:dyDescent="0.2">
      <c r="B30" s="3">
        <v>2040</v>
      </c>
      <c r="C30" s="139">
        <f>(C33-C21-C20-C19-C18-C17-C16-C15-C14-C13-C12-C11-C10-C9-C8-C7-C6-C5-C4)/10</f>
        <v>2344.9</v>
      </c>
      <c r="D30" s="140">
        <f>C33/28</f>
        <v>2370.1071428571427</v>
      </c>
      <c r="E30" s="139">
        <f t="shared" si="0"/>
        <v>-25.207142857142571</v>
      </c>
    </row>
    <row r="31" spans="2:5" x14ac:dyDescent="0.2">
      <c r="B31" s="3">
        <v>2041</v>
      </c>
      <c r="C31" s="139">
        <f>(C33-C21-C20-C19-C18-C17-C16-C15-C14-C13-C12-C11-C10-C9-C8-C7-C6-C5-C4)/10</f>
        <v>2344.9</v>
      </c>
      <c r="D31" s="140">
        <f>C33/28</f>
        <v>2370.1071428571427</v>
      </c>
      <c r="E31" s="139">
        <f t="shared" si="0"/>
        <v>-25.207142857142571</v>
      </c>
    </row>
    <row r="32" spans="2:5" x14ac:dyDescent="0.2">
      <c r="C32" s="139"/>
    </row>
    <row r="33" spans="2:3" ht="21" x14ac:dyDescent="0.25">
      <c r="B33" s="141" t="s">
        <v>1097</v>
      </c>
      <c r="C33" s="142">
        <v>66363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412EB-1506-C047-BC5F-B04C734F9586}">
  <dimension ref="A1:J37"/>
  <sheetViews>
    <sheetView zoomScaleNormal="100" workbookViewId="0">
      <selection activeCell="H11" sqref="H11"/>
    </sheetView>
  </sheetViews>
  <sheetFormatPr baseColWidth="10" defaultRowHeight="16" x14ac:dyDescent="0.2"/>
  <cols>
    <col min="1" max="1" width="3" customWidth="1"/>
    <col min="3" max="3" width="16.1640625" customWidth="1"/>
    <col min="6" max="6" width="14" customWidth="1"/>
    <col min="8" max="8" width="12.83203125" customWidth="1"/>
    <col min="9" max="9" width="24.6640625" customWidth="1"/>
    <col min="10" max="10" width="59.33203125" customWidth="1"/>
  </cols>
  <sheetData>
    <row r="1" spans="1:10" x14ac:dyDescent="0.2">
      <c r="A1" s="62"/>
      <c r="B1" s="63"/>
      <c r="C1" s="64"/>
      <c r="D1" s="64"/>
      <c r="E1" s="145"/>
      <c r="F1" s="152"/>
      <c r="G1" s="145"/>
      <c r="H1" s="67"/>
      <c r="I1" s="68"/>
      <c r="J1" s="62"/>
    </row>
    <row r="2" spans="1:10" ht="47" x14ac:dyDescent="0.55000000000000004">
      <c r="A2" s="69"/>
      <c r="B2" s="70" t="s">
        <v>0</v>
      </c>
      <c r="C2" s="70"/>
      <c r="D2" s="70"/>
      <c r="E2" s="146"/>
      <c r="F2" s="153"/>
      <c r="G2" s="146"/>
      <c r="H2" s="73"/>
      <c r="I2" s="74"/>
      <c r="J2" s="69"/>
    </row>
    <row r="3" spans="1:10" x14ac:dyDescent="0.2">
      <c r="A3" s="62"/>
      <c r="B3" s="63"/>
      <c r="C3" s="64"/>
      <c r="D3" s="64"/>
      <c r="E3" s="145"/>
      <c r="F3" s="152"/>
      <c r="G3" s="145"/>
      <c r="H3" s="67"/>
      <c r="I3" s="68"/>
      <c r="J3" s="62"/>
    </row>
    <row r="4" spans="1:10" x14ac:dyDescent="0.2">
      <c r="A4" s="75"/>
      <c r="B4" s="76" t="s">
        <v>1</v>
      </c>
      <c r="C4" s="76"/>
      <c r="D4" s="77"/>
      <c r="E4" s="147"/>
      <c r="F4" s="154"/>
      <c r="G4" s="147">
        <f>SUM(G10:G137)</f>
        <v>694.10000000000025</v>
      </c>
      <c r="H4" s="80"/>
      <c r="I4" s="81"/>
      <c r="J4" s="82"/>
    </row>
    <row r="5" spans="1:10" x14ac:dyDescent="0.2">
      <c r="A5" s="75"/>
      <c r="B5" s="83" t="s">
        <v>2</v>
      </c>
      <c r="C5" s="83"/>
      <c r="D5" s="84"/>
      <c r="E5" s="148">
        <f>SUM(E10:E137)</f>
        <v>698.40000000000009</v>
      </c>
      <c r="F5" s="155"/>
      <c r="G5" s="148"/>
      <c r="H5" s="87"/>
      <c r="I5" s="88"/>
      <c r="J5" s="89"/>
    </row>
    <row r="6" spans="1:10" x14ac:dyDescent="0.2">
      <c r="A6" s="75"/>
      <c r="B6" s="76" t="s">
        <v>3</v>
      </c>
      <c r="C6" s="76"/>
      <c r="D6" s="77"/>
      <c r="E6" s="147"/>
      <c r="F6" s="154">
        <f>SUM(F10:F137)</f>
        <v>26100</v>
      </c>
      <c r="G6" s="147"/>
      <c r="H6" s="80"/>
      <c r="I6" s="81"/>
      <c r="J6" s="82"/>
    </row>
    <row r="7" spans="1:10" x14ac:dyDescent="0.2">
      <c r="A7" s="75"/>
      <c r="B7" s="133" t="s">
        <v>4</v>
      </c>
      <c r="C7" s="133"/>
      <c r="D7" s="133"/>
      <c r="E7" s="149"/>
      <c r="F7" s="156"/>
      <c r="G7" s="149"/>
      <c r="H7" s="134">
        <f>SUM(H10:H137)</f>
        <v>5.2569444444444446</v>
      </c>
      <c r="I7" s="135"/>
      <c r="J7" s="136"/>
    </row>
    <row r="8" spans="1:10" x14ac:dyDescent="0.2">
      <c r="A8" s="62"/>
      <c r="B8" s="63"/>
      <c r="C8" s="64"/>
      <c r="D8" s="64"/>
      <c r="E8" s="145"/>
      <c r="F8" s="152"/>
      <c r="G8" s="145"/>
      <c r="H8" s="67"/>
      <c r="I8" s="68"/>
      <c r="J8" s="62"/>
    </row>
    <row r="9" spans="1:10" ht="19" x14ac:dyDescent="0.25">
      <c r="A9" s="91"/>
      <c r="B9" s="92" t="s">
        <v>62</v>
      </c>
      <c r="C9" s="93" t="s">
        <v>63</v>
      </c>
      <c r="D9" s="93" t="s">
        <v>64</v>
      </c>
      <c r="E9" s="150" t="s">
        <v>65</v>
      </c>
      <c r="F9" s="157" t="s">
        <v>66</v>
      </c>
      <c r="G9" s="150" t="s">
        <v>48</v>
      </c>
      <c r="H9" s="96" t="s">
        <v>49</v>
      </c>
      <c r="I9" s="97" t="s">
        <v>67</v>
      </c>
      <c r="J9" s="98" t="s">
        <v>68</v>
      </c>
    </row>
    <row r="10" spans="1:10" x14ac:dyDescent="0.2">
      <c r="A10" s="62"/>
      <c r="B10" s="63"/>
      <c r="C10" s="99"/>
      <c r="D10" s="64"/>
      <c r="E10" s="145"/>
      <c r="F10" s="152"/>
      <c r="G10" s="145"/>
      <c r="H10" s="100"/>
      <c r="I10" s="68"/>
      <c r="J10" s="62"/>
    </row>
    <row r="11" spans="1:10" x14ac:dyDescent="0.2">
      <c r="A11" s="62"/>
      <c r="B11" s="63">
        <v>1045</v>
      </c>
      <c r="C11" s="99" t="s">
        <v>1185</v>
      </c>
      <c r="D11" s="64" t="s">
        <v>18</v>
      </c>
      <c r="E11" s="145">
        <v>27.4</v>
      </c>
      <c r="F11" s="152">
        <v>550</v>
      </c>
      <c r="G11" s="145">
        <v>27.6</v>
      </c>
      <c r="H11" s="100">
        <v>0.13541666666666666</v>
      </c>
      <c r="I11" s="68"/>
      <c r="J11" s="62" t="s">
        <v>1189</v>
      </c>
    </row>
    <row r="12" spans="1:10" x14ac:dyDescent="0.2">
      <c r="A12" s="62"/>
      <c r="B12" s="63">
        <v>1044</v>
      </c>
      <c r="C12" s="99" t="s">
        <v>1185</v>
      </c>
      <c r="D12" s="64" t="s">
        <v>18</v>
      </c>
      <c r="E12" s="145">
        <v>23.1</v>
      </c>
      <c r="F12" s="152">
        <v>390</v>
      </c>
      <c r="G12" s="145">
        <v>25</v>
      </c>
      <c r="H12" s="100">
        <v>0.11805555555555557</v>
      </c>
      <c r="I12" s="68"/>
      <c r="J12" s="62" t="s">
        <v>1188</v>
      </c>
    </row>
    <row r="13" spans="1:10" x14ac:dyDescent="0.2">
      <c r="A13" s="62"/>
      <c r="B13" s="63">
        <v>1043</v>
      </c>
      <c r="C13" s="99" t="s">
        <v>1185</v>
      </c>
      <c r="D13" s="64" t="s">
        <v>25</v>
      </c>
      <c r="E13" s="145">
        <v>31</v>
      </c>
      <c r="F13" s="152">
        <v>1730</v>
      </c>
      <c r="G13" s="145">
        <v>32.700000000000003</v>
      </c>
      <c r="H13" s="100">
        <v>0.25694444444444448</v>
      </c>
      <c r="I13" s="68"/>
      <c r="J13" s="62" t="s">
        <v>1187</v>
      </c>
    </row>
    <row r="14" spans="1:10" x14ac:dyDescent="0.2">
      <c r="A14" s="62"/>
      <c r="B14" s="63">
        <v>1042</v>
      </c>
      <c r="C14" s="99" t="s">
        <v>1185</v>
      </c>
      <c r="D14" s="64" t="s">
        <v>19</v>
      </c>
      <c r="E14" s="145">
        <v>31.2</v>
      </c>
      <c r="F14" s="152">
        <v>1140</v>
      </c>
      <c r="G14" s="145">
        <v>28.7</v>
      </c>
      <c r="H14" s="100">
        <v>0.24305555555555555</v>
      </c>
      <c r="I14" s="68"/>
      <c r="J14" s="62" t="s">
        <v>1186</v>
      </c>
    </row>
    <row r="15" spans="1:10" x14ac:dyDescent="0.2">
      <c r="A15" s="62"/>
      <c r="B15" s="63">
        <v>1041</v>
      </c>
      <c r="C15" s="99" t="s">
        <v>1175</v>
      </c>
      <c r="D15" s="64" t="s">
        <v>25</v>
      </c>
      <c r="E15" s="145">
        <v>25.5</v>
      </c>
      <c r="F15" s="152">
        <v>1240</v>
      </c>
      <c r="G15" s="145">
        <v>24.7</v>
      </c>
      <c r="H15" s="100">
        <v>0.17013888888888887</v>
      </c>
      <c r="I15" s="68"/>
      <c r="J15" s="62" t="s">
        <v>1184</v>
      </c>
    </row>
    <row r="16" spans="1:10" x14ac:dyDescent="0.2">
      <c r="A16" s="62"/>
      <c r="B16" s="63">
        <v>1040</v>
      </c>
      <c r="C16" s="99" t="s">
        <v>1175</v>
      </c>
      <c r="D16" s="64" t="s">
        <v>25</v>
      </c>
      <c r="E16" s="145">
        <v>23.3</v>
      </c>
      <c r="F16" s="152">
        <v>1730</v>
      </c>
      <c r="G16" s="145">
        <v>25</v>
      </c>
      <c r="H16" s="100">
        <v>0.21180555555555555</v>
      </c>
      <c r="I16" s="68"/>
      <c r="J16" s="62" t="s">
        <v>1183</v>
      </c>
    </row>
    <row r="17" spans="1:10" x14ac:dyDescent="0.2">
      <c r="A17" s="62"/>
      <c r="B17" s="63">
        <v>1039</v>
      </c>
      <c r="C17" s="99" t="s">
        <v>1175</v>
      </c>
      <c r="D17" s="64" t="s">
        <v>1181</v>
      </c>
      <c r="E17" s="145">
        <v>26.7</v>
      </c>
      <c r="F17" s="152">
        <v>520</v>
      </c>
      <c r="G17" s="145">
        <v>26.2</v>
      </c>
      <c r="H17" s="100">
        <v>0.19791666666666666</v>
      </c>
      <c r="I17" s="68"/>
      <c r="J17" s="62" t="s">
        <v>1182</v>
      </c>
    </row>
    <row r="18" spans="1:10" x14ac:dyDescent="0.2">
      <c r="A18" s="62"/>
      <c r="B18" s="63">
        <v>1038</v>
      </c>
      <c r="C18" s="99" t="s">
        <v>1175</v>
      </c>
      <c r="D18" s="64" t="s">
        <v>25</v>
      </c>
      <c r="E18" s="145">
        <v>25.7</v>
      </c>
      <c r="F18" s="152">
        <v>1330</v>
      </c>
      <c r="G18" s="145">
        <v>24</v>
      </c>
      <c r="H18" s="100">
        <v>0.22222222222222221</v>
      </c>
      <c r="I18" s="68"/>
      <c r="J18" s="62" t="s">
        <v>1180</v>
      </c>
    </row>
    <row r="19" spans="1:10" x14ac:dyDescent="0.2">
      <c r="A19" s="62"/>
      <c r="B19" s="63">
        <v>1037</v>
      </c>
      <c r="C19" s="99" t="s">
        <v>1175</v>
      </c>
      <c r="D19" s="64" t="s">
        <v>1156</v>
      </c>
      <c r="E19" s="145">
        <v>27.8</v>
      </c>
      <c r="F19" s="152">
        <v>740</v>
      </c>
      <c r="G19" s="145">
        <v>29.4</v>
      </c>
      <c r="H19" s="100">
        <v>0.16319444444444445</v>
      </c>
      <c r="I19" s="68"/>
      <c r="J19" s="62" t="s">
        <v>1179</v>
      </c>
    </row>
    <row r="20" spans="1:10" x14ac:dyDescent="0.2">
      <c r="A20" s="62"/>
      <c r="B20" s="63">
        <v>1036</v>
      </c>
      <c r="C20" s="99" t="s">
        <v>1175</v>
      </c>
      <c r="D20" s="64" t="s">
        <v>18</v>
      </c>
      <c r="E20" s="145">
        <v>27.4</v>
      </c>
      <c r="F20" s="152">
        <v>680</v>
      </c>
      <c r="G20" s="145">
        <v>27.6</v>
      </c>
      <c r="H20" s="100">
        <v>0.15625</v>
      </c>
      <c r="I20" s="68"/>
      <c r="J20" s="62" t="s">
        <v>1178</v>
      </c>
    </row>
    <row r="21" spans="1:10" x14ac:dyDescent="0.2">
      <c r="A21" s="62"/>
      <c r="B21" s="63">
        <v>1035</v>
      </c>
      <c r="C21" s="99" t="s">
        <v>1175</v>
      </c>
      <c r="D21" s="64" t="s">
        <v>25</v>
      </c>
      <c r="E21" s="145">
        <v>27.1</v>
      </c>
      <c r="F21" s="152">
        <v>1620</v>
      </c>
      <c r="G21" s="145">
        <v>25.1</v>
      </c>
      <c r="H21" s="100">
        <v>0.20486111111111113</v>
      </c>
      <c r="I21" s="68"/>
      <c r="J21" s="62" t="s">
        <v>1177</v>
      </c>
    </row>
    <row r="22" spans="1:10" x14ac:dyDescent="0.2">
      <c r="A22" s="62"/>
      <c r="B22" s="63">
        <v>1034</v>
      </c>
      <c r="C22" s="99" t="s">
        <v>1175</v>
      </c>
      <c r="D22" s="64" t="s">
        <v>1153</v>
      </c>
      <c r="E22" s="145">
        <v>29.4</v>
      </c>
      <c r="F22" s="152">
        <v>1760</v>
      </c>
      <c r="G22" s="145">
        <v>30</v>
      </c>
      <c r="H22" s="100">
        <v>0.25</v>
      </c>
      <c r="I22" s="68"/>
      <c r="J22" s="62" t="s">
        <v>1176</v>
      </c>
    </row>
    <row r="23" spans="1:10" x14ac:dyDescent="0.2">
      <c r="A23" s="62"/>
      <c r="B23" s="63">
        <v>1033</v>
      </c>
      <c r="C23" s="99" t="s">
        <v>1164</v>
      </c>
      <c r="D23" s="64" t="s">
        <v>1153</v>
      </c>
      <c r="E23" s="145">
        <v>25.6</v>
      </c>
      <c r="F23" s="152">
        <v>1340</v>
      </c>
      <c r="G23" s="145">
        <v>25.3</v>
      </c>
      <c r="H23" s="100">
        <v>0.18402777777777779</v>
      </c>
      <c r="I23" s="68"/>
      <c r="J23" s="62" t="s">
        <v>1172</v>
      </c>
    </row>
    <row r="24" spans="1:10" x14ac:dyDescent="0.2">
      <c r="A24" s="62"/>
      <c r="B24" s="63">
        <v>1032</v>
      </c>
      <c r="C24" s="99" t="s">
        <v>1164</v>
      </c>
      <c r="D24" s="64" t="s">
        <v>1156</v>
      </c>
      <c r="E24" s="145">
        <v>32.6</v>
      </c>
      <c r="F24" s="152">
        <v>820</v>
      </c>
      <c r="G24" s="145">
        <v>31.6</v>
      </c>
      <c r="H24" s="100">
        <v>0.20833333333333334</v>
      </c>
      <c r="I24" s="68"/>
      <c r="J24" s="62" t="s">
        <v>1171</v>
      </c>
    </row>
    <row r="25" spans="1:10" x14ac:dyDescent="0.2">
      <c r="A25" s="62"/>
      <c r="B25" s="63">
        <v>1031</v>
      </c>
      <c r="C25" s="99" t="s">
        <v>1164</v>
      </c>
      <c r="D25" s="64" t="s">
        <v>18</v>
      </c>
      <c r="E25" s="145">
        <v>20.2</v>
      </c>
      <c r="F25" s="152">
        <v>450</v>
      </c>
      <c r="G25" s="145">
        <v>20.100000000000001</v>
      </c>
      <c r="H25" s="100">
        <v>0.125</v>
      </c>
      <c r="I25" s="68" t="s">
        <v>1157</v>
      </c>
      <c r="J25" s="62" t="s">
        <v>1170</v>
      </c>
    </row>
    <row r="26" spans="1:10" x14ac:dyDescent="0.2">
      <c r="A26" s="62"/>
      <c r="B26" s="63">
        <v>1030</v>
      </c>
      <c r="C26" s="99" t="s">
        <v>1164</v>
      </c>
      <c r="D26" s="64" t="s">
        <v>19</v>
      </c>
      <c r="E26" s="145">
        <v>20.8</v>
      </c>
      <c r="F26" s="152">
        <v>1560</v>
      </c>
      <c r="G26" s="145">
        <v>20.2</v>
      </c>
      <c r="H26" s="100">
        <v>0.21527777777777779</v>
      </c>
      <c r="I26" s="68"/>
      <c r="J26" s="62" t="s">
        <v>1169</v>
      </c>
    </row>
    <row r="27" spans="1:10" x14ac:dyDescent="0.2">
      <c r="A27" s="62"/>
      <c r="B27" s="63">
        <v>1029</v>
      </c>
      <c r="C27" s="99" t="s">
        <v>1164</v>
      </c>
      <c r="D27" s="64" t="s">
        <v>18</v>
      </c>
      <c r="E27" s="145">
        <v>31.5</v>
      </c>
      <c r="F27" s="152">
        <v>550</v>
      </c>
      <c r="G27" s="145">
        <v>33.4</v>
      </c>
      <c r="H27" s="100">
        <v>0.20486111111111113</v>
      </c>
      <c r="I27" s="68"/>
      <c r="J27" s="62" t="s">
        <v>1168</v>
      </c>
    </row>
    <row r="28" spans="1:10" x14ac:dyDescent="0.2">
      <c r="A28" s="62"/>
      <c r="B28" s="63">
        <v>1028</v>
      </c>
      <c r="C28" s="99" t="s">
        <v>1164</v>
      </c>
      <c r="D28" s="64" t="s">
        <v>18</v>
      </c>
      <c r="E28" s="145">
        <v>30</v>
      </c>
      <c r="F28" s="152">
        <v>680</v>
      </c>
      <c r="G28" s="145">
        <v>30.3</v>
      </c>
      <c r="H28" s="100">
        <v>0.20833333333333334</v>
      </c>
      <c r="I28" s="68"/>
      <c r="J28" s="62" t="s">
        <v>1167</v>
      </c>
    </row>
    <row r="29" spans="1:10" x14ac:dyDescent="0.2">
      <c r="A29" s="62"/>
      <c r="B29" s="63">
        <v>1027</v>
      </c>
      <c r="C29" s="99" t="s">
        <v>1164</v>
      </c>
      <c r="D29" s="64" t="s">
        <v>1153</v>
      </c>
      <c r="E29" s="145">
        <v>18.100000000000001</v>
      </c>
      <c r="F29" s="152">
        <v>1230</v>
      </c>
      <c r="G29" s="145">
        <v>16.100000000000001</v>
      </c>
      <c r="H29" s="100">
        <v>0.20833333333333334</v>
      </c>
      <c r="I29" s="68" t="s">
        <v>1157</v>
      </c>
      <c r="J29" s="62" t="s">
        <v>1166</v>
      </c>
    </row>
    <row r="30" spans="1:10" x14ac:dyDescent="0.2">
      <c r="A30" s="62"/>
      <c r="B30" s="63">
        <v>1026</v>
      </c>
      <c r="C30" s="99" t="s">
        <v>1164</v>
      </c>
      <c r="D30" s="64" t="s">
        <v>1156</v>
      </c>
      <c r="E30" s="145">
        <v>26.4</v>
      </c>
      <c r="F30" s="152">
        <v>800</v>
      </c>
      <c r="G30" s="145">
        <v>27.1</v>
      </c>
      <c r="H30" s="100">
        <v>0.17013888888888887</v>
      </c>
      <c r="I30" s="68"/>
      <c r="J30" s="62" t="s">
        <v>1165</v>
      </c>
    </row>
    <row r="31" spans="1:10" x14ac:dyDescent="0.2">
      <c r="A31" s="62"/>
      <c r="B31" s="63">
        <v>1025</v>
      </c>
      <c r="C31" s="99" t="s">
        <v>1152</v>
      </c>
      <c r="D31" s="64" t="s">
        <v>18</v>
      </c>
      <c r="E31" s="145">
        <v>26</v>
      </c>
      <c r="F31" s="152">
        <v>640</v>
      </c>
      <c r="G31" s="145">
        <v>27.7</v>
      </c>
      <c r="H31" s="100">
        <v>0.20486111111111113</v>
      </c>
      <c r="I31" s="68"/>
      <c r="J31" s="62" t="s">
        <v>1163</v>
      </c>
    </row>
    <row r="32" spans="1:10" x14ac:dyDescent="0.2">
      <c r="A32" s="62"/>
      <c r="B32" s="63">
        <v>1024</v>
      </c>
      <c r="C32" s="99" t="s">
        <v>1152</v>
      </c>
      <c r="D32" s="64" t="s">
        <v>18</v>
      </c>
      <c r="E32" s="145">
        <v>27</v>
      </c>
      <c r="F32" s="152">
        <v>860</v>
      </c>
      <c r="G32" s="145">
        <v>24.1</v>
      </c>
      <c r="H32" s="100">
        <v>0.21527777777777779</v>
      </c>
      <c r="I32" s="68"/>
      <c r="J32" s="62" t="s">
        <v>1162</v>
      </c>
    </row>
    <row r="33" spans="1:10" x14ac:dyDescent="0.2">
      <c r="A33" s="62"/>
      <c r="B33" s="63">
        <v>1023</v>
      </c>
      <c r="C33" s="99" t="s">
        <v>1152</v>
      </c>
      <c r="D33" s="64" t="s">
        <v>1156</v>
      </c>
      <c r="E33" s="145">
        <v>29.4</v>
      </c>
      <c r="F33" s="152">
        <v>830</v>
      </c>
      <c r="G33" s="145">
        <v>29</v>
      </c>
      <c r="H33" s="100">
        <v>0.22222222222222221</v>
      </c>
      <c r="I33" s="68"/>
      <c r="J33" s="62" t="s">
        <v>1161</v>
      </c>
    </row>
    <row r="34" spans="1:10" x14ac:dyDescent="0.2">
      <c r="A34" s="62"/>
      <c r="B34" s="63">
        <v>1022</v>
      </c>
      <c r="C34" s="99" t="s">
        <v>1152</v>
      </c>
      <c r="D34" s="64" t="s">
        <v>19</v>
      </c>
      <c r="E34" s="145">
        <v>15.2</v>
      </c>
      <c r="F34" s="152">
        <v>930</v>
      </c>
      <c r="G34" s="145">
        <v>14.3</v>
      </c>
      <c r="H34" s="100">
        <v>0.19097222222222221</v>
      </c>
      <c r="I34" s="68"/>
      <c r="J34" s="62" t="s">
        <v>1160</v>
      </c>
    </row>
    <row r="35" spans="1:10" x14ac:dyDescent="0.2">
      <c r="A35" s="62"/>
      <c r="B35" s="63">
        <v>1021</v>
      </c>
      <c r="C35" s="99" t="s">
        <v>1152</v>
      </c>
      <c r="D35" s="64" t="s">
        <v>18</v>
      </c>
      <c r="E35" s="145">
        <v>27</v>
      </c>
      <c r="F35" s="152">
        <v>310</v>
      </c>
      <c r="G35" s="145">
        <v>26.5</v>
      </c>
      <c r="H35" s="100">
        <v>0.1875</v>
      </c>
      <c r="I35" s="68"/>
      <c r="J35" s="62" t="s">
        <v>1159</v>
      </c>
    </row>
    <row r="36" spans="1:10" x14ac:dyDescent="0.2">
      <c r="A36" s="62"/>
      <c r="B36" s="63">
        <v>1020</v>
      </c>
      <c r="C36" s="99" t="s">
        <v>1152</v>
      </c>
      <c r="D36" s="64" t="s">
        <v>1156</v>
      </c>
      <c r="E36" s="145">
        <v>18</v>
      </c>
      <c r="F36" s="152">
        <v>320</v>
      </c>
      <c r="G36" s="145">
        <v>18.7</v>
      </c>
      <c r="H36" s="100">
        <v>0.14930555555555555</v>
      </c>
      <c r="I36" s="68" t="s">
        <v>1157</v>
      </c>
      <c r="J36" s="62" t="s">
        <v>1158</v>
      </c>
    </row>
    <row r="37" spans="1:10" x14ac:dyDescent="0.2">
      <c r="A37" s="62"/>
      <c r="B37" s="63">
        <v>1019</v>
      </c>
      <c r="C37" s="99" t="s">
        <v>1152</v>
      </c>
      <c r="D37" s="64" t="s">
        <v>1153</v>
      </c>
      <c r="E37" s="145">
        <v>25</v>
      </c>
      <c r="F37" s="152">
        <v>1350</v>
      </c>
      <c r="G37" s="145">
        <v>23.7</v>
      </c>
      <c r="H37" s="100">
        <v>0.23263888888888887</v>
      </c>
      <c r="I37" s="68"/>
      <c r="J37" s="62" t="s">
        <v>1154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A63D-0988-464A-9819-7964B3F0AC1A}">
  <dimension ref="A1:J199"/>
  <sheetViews>
    <sheetView workbookViewId="0">
      <selection activeCell="B11" sqref="B11:B15"/>
    </sheetView>
  </sheetViews>
  <sheetFormatPr baseColWidth="10" defaultColWidth="11" defaultRowHeight="16" x14ac:dyDescent="0.2"/>
  <cols>
    <col min="1" max="1" width="3.5" customWidth="1"/>
    <col min="2" max="2" width="9.5" customWidth="1"/>
    <col min="3" max="3" width="16.33203125" customWidth="1"/>
    <col min="4" max="4" width="10.83203125" customWidth="1"/>
    <col min="5" max="5" width="12.33203125" style="151" customWidth="1"/>
    <col min="6" max="6" width="13" style="158" customWidth="1"/>
    <col min="7" max="7" width="16.33203125" style="151" customWidth="1"/>
    <col min="8" max="8" width="12.1640625" customWidth="1"/>
    <col min="9" max="9" width="26.1640625" customWidth="1"/>
    <col min="10" max="10" width="74.33203125" customWidth="1"/>
  </cols>
  <sheetData>
    <row r="1" spans="1:10" x14ac:dyDescent="0.2">
      <c r="A1" s="62"/>
      <c r="B1" s="63"/>
      <c r="C1" s="64"/>
      <c r="D1" s="64"/>
      <c r="E1" s="145"/>
      <c r="F1" s="152"/>
      <c r="G1" s="145"/>
      <c r="H1" s="67"/>
      <c r="I1" s="68"/>
      <c r="J1" s="62"/>
    </row>
    <row r="2" spans="1:10" ht="47" x14ac:dyDescent="0.55000000000000004">
      <c r="A2" s="69"/>
      <c r="B2" s="70" t="s">
        <v>0</v>
      </c>
      <c r="C2" s="70"/>
      <c r="D2" s="70"/>
      <c r="E2" s="146"/>
      <c r="F2" s="153"/>
      <c r="G2" s="146"/>
      <c r="H2" s="73"/>
      <c r="I2" s="74"/>
      <c r="J2" s="69"/>
    </row>
    <row r="3" spans="1:10" x14ac:dyDescent="0.2">
      <c r="A3" s="62"/>
      <c r="B3" s="63"/>
      <c r="C3" s="64"/>
      <c r="D3" s="64"/>
      <c r="E3" s="145"/>
      <c r="F3" s="152"/>
      <c r="G3" s="145"/>
      <c r="H3" s="67"/>
      <c r="I3" s="68"/>
      <c r="J3" s="62"/>
    </row>
    <row r="4" spans="1:10" x14ac:dyDescent="0.2">
      <c r="A4" s="75"/>
      <c r="B4" s="76" t="s">
        <v>1</v>
      </c>
      <c r="C4" s="76"/>
      <c r="D4" s="77"/>
      <c r="E4" s="147"/>
      <c r="F4" s="154"/>
      <c r="G4" s="147">
        <f>SUM(G10:G111)</f>
        <v>2475.7000000000012</v>
      </c>
      <c r="H4" s="80"/>
      <c r="I4" s="81"/>
      <c r="J4" s="82"/>
    </row>
    <row r="5" spans="1:10" x14ac:dyDescent="0.2">
      <c r="A5" s="75"/>
      <c r="B5" s="83" t="s">
        <v>2</v>
      </c>
      <c r="C5" s="83"/>
      <c r="D5" s="84"/>
      <c r="E5" s="148">
        <f>SUM(E10:E111)</f>
        <v>2481.1999999999994</v>
      </c>
      <c r="F5" s="155"/>
      <c r="G5" s="148"/>
      <c r="H5" s="87"/>
      <c r="I5" s="88"/>
      <c r="J5" s="89"/>
    </row>
    <row r="6" spans="1:10" x14ac:dyDescent="0.2">
      <c r="A6" s="75"/>
      <c r="B6" s="76" t="s">
        <v>3</v>
      </c>
      <c r="C6" s="76"/>
      <c r="D6" s="77"/>
      <c r="E6" s="147"/>
      <c r="F6" s="154">
        <f>SUM(F10:F111)</f>
        <v>132155</v>
      </c>
      <c r="G6" s="147"/>
      <c r="H6" s="80"/>
      <c r="I6" s="81"/>
      <c r="J6" s="82"/>
    </row>
    <row r="7" spans="1:10" x14ac:dyDescent="0.2">
      <c r="A7" s="75"/>
      <c r="B7" s="133" t="s">
        <v>4</v>
      </c>
      <c r="C7" s="133"/>
      <c r="D7" s="133"/>
      <c r="E7" s="149"/>
      <c r="F7" s="156"/>
      <c r="G7" s="149"/>
      <c r="H7" s="134">
        <f>SUM(H10:H111)</f>
        <v>21.162499999999994</v>
      </c>
      <c r="I7" s="135"/>
      <c r="J7" s="136"/>
    </row>
    <row r="8" spans="1:10" x14ac:dyDescent="0.2">
      <c r="A8" s="62"/>
      <c r="B8" s="63"/>
      <c r="C8" s="64"/>
      <c r="D8" s="64"/>
      <c r="E8" s="145"/>
      <c r="F8" s="152"/>
      <c r="G8" s="145"/>
      <c r="H8" s="67"/>
      <c r="I8" s="68"/>
      <c r="J8" s="62"/>
    </row>
    <row r="9" spans="1:10" ht="19" x14ac:dyDescent="0.25">
      <c r="A9" s="91"/>
      <c r="B9" s="92" t="s">
        <v>62</v>
      </c>
      <c r="C9" s="93" t="s">
        <v>63</v>
      </c>
      <c r="D9" s="93" t="s">
        <v>64</v>
      </c>
      <c r="E9" s="150" t="s">
        <v>65</v>
      </c>
      <c r="F9" s="157" t="s">
        <v>66</v>
      </c>
      <c r="G9" s="150" t="s">
        <v>48</v>
      </c>
      <c r="H9" s="96" t="s">
        <v>49</v>
      </c>
      <c r="I9" s="97" t="s">
        <v>67</v>
      </c>
      <c r="J9" s="98" t="s">
        <v>68</v>
      </c>
    </row>
    <row r="10" spans="1:10" x14ac:dyDescent="0.2">
      <c r="A10" s="62"/>
      <c r="B10" s="63"/>
      <c r="C10" s="99"/>
      <c r="D10" s="64"/>
      <c r="E10" s="145"/>
      <c r="F10" s="152"/>
      <c r="G10" s="145"/>
      <c r="H10" s="100"/>
      <c r="I10" s="68"/>
      <c r="J10" s="62"/>
    </row>
    <row r="11" spans="1:10" x14ac:dyDescent="0.2">
      <c r="A11" s="62"/>
      <c r="B11" s="63">
        <v>1018</v>
      </c>
      <c r="C11" s="99" t="s">
        <v>1140</v>
      </c>
      <c r="D11" s="64" t="s">
        <v>18</v>
      </c>
      <c r="E11" s="145">
        <v>22.7</v>
      </c>
      <c r="F11" s="152">
        <v>630</v>
      </c>
      <c r="G11" s="145">
        <v>25.5</v>
      </c>
      <c r="H11" s="100">
        <v>0.16319444444444445</v>
      </c>
      <c r="I11" s="68"/>
      <c r="J11" s="62" t="s">
        <v>1151</v>
      </c>
    </row>
    <row r="12" spans="1:10" x14ac:dyDescent="0.2">
      <c r="A12" s="62"/>
      <c r="B12" s="63">
        <v>1017</v>
      </c>
      <c r="C12" s="99" t="s">
        <v>1140</v>
      </c>
      <c r="D12" s="64" t="s">
        <v>1149</v>
      </c>
      <c r="E12" s="145">
        <v>23.7</v>
      </c>
      <c r="F12" s="152">
        <v>1450</v>
      </c>
      <c r="G12" s="145">
        <v>26.9</v>
      </c>
      <c r="H12" s="100">
        <v>0.20486111111111113</v>
      </c>
      <c r="I12" s="68"/>
      <c r="J12" s="62" t="s">
        <v>1150</v>
      </c>
    </row>
    <row r="13" spans="1:10" x14ac:dyDescent="0.2">
      <c r="A13" s="62"/>
      <c r="B13" s="63">
        <v>1016</v>
      </c>
      <c r="C13" s="99" t="s">
        <v>1140</v>
      </c>
      <c r="D13" s="64" t="s">
        <v>1147</v>
      </c>
      <c r="E13" s="145">
        <v>25.5</v>
      </c>
      <c r="F13" s="152">
        <v>1110</v>
      </c>
      <c r="G13" s="145">
        <v>25</v>
      </c>
      <c r="H13" s="100">
        <v>0.19791666666666666</v>
      </c>
      <c r="I13" s="68"/>
      <c r="J13" s="62" t="s">
        <v>1148</v>
      </c>
    </row>
    <row r="14" spans="1:10" x14ac:dyDescent="0.2">
      <c r="A14" s="62"/>
      <c r="B14" s="63">
        <v>1015</v>
      </c>
      <c r="C14" s="99" t="s">
        <v>1140</v>
      </c>
      <c r="D14" s="64" t="s">
        <v>1145</v>
      </c>
      <c r="E14" s="145">
        <v>23.5</v>
      </c>
      <c r="F14" s="152">
        <v>640</v>
      </c>
      <c r="G14" s="145">
        <v>22.3</v>
      </c>
      <c r="H14" s="100">
        <v>0.17013888888888887</v>
      </c>
      <c r="I14" s="68"/>
      <c r="J14" s="62" t="s">
        <v>1146</v>
      </c>
    </row>
    <row r="15" spans="1:10" x14ac:dyDescent="0.2">
      <c r="A15" s="62"/>
      <c r="B15" s="63">
        <v>1014</v>
      </c>
      <c r="C15" s="99" t="s">
        <v>1140</v>
      </c>
      <c r="D15" s="64" t="s">
        <v>19</v>
      </c>
      <c r="E15" s="145">
        <v>17.600000000000001</v>
      </c>
      <c r="F15" s="152">
        <v>750</v>
      </c>
      <c r="G15" s="145">
        <v>17.5</v>
      </c>
      <c r="H15" s="100">
        <v>0.17708333333333334</v>
      </c>
      <c r="I15" s="68" t="s">
        <v>1143</v>
      </c>
      <c r="J15" s="62" t="s">
        <v>1144</v>
      </c>
    </row>
    <row r="16" spans="1:10" x14ac:dyDescent="0.2">
      <c r="A16" s="62"/>
      <c r="B16" s="63">
        <v>1013</v>
      </c>
      <c r="C16" s="99" t="s">
        <v>1140</v>
      </c>
      <c r="D16" s="64" t="s">
        <v>23</v>
      </c>
      <c r="E16" s="145">
        <v>27.8</v>
      </c>
      <c r="F16" s="152">
        <v>1630</v>
      </c>
      <c r="G16" s="145">
        <v>28.4</v>
      </c>
      <c r="H16" s="100">
        <v>0.2673611111111111</v>
      </c>
      <c r="I16" s="68" t="s">
        <v>1141</v>
      </c>
      <c r="J16" s="62" t="s">
        <v>1142</v>
      </c>
    </row>
    <row r="17" spans="1:10" x14ac:dyDescent="0.2">
      <c r="A17" s="62"/>
      <c r="B17" s="63">
        <v>1012</v>
      </c>
      <c r="C17" s="99" t="s">
        <v>1129</v>
      </c>
      <c r="D17" s="64" t="s">
        <v>23</v>
      </c>
      <c r="E17" s="145">
        <v>25.5</v>
      </c>
      <c r="F17" s="152">
        <v>1670</v>
      </c>
      <c r="G17" s="145">
        <v>28.3</v>
      </c>
      <c r="H17" s="100">
        <v>0.23263888888888887</v>
      </c>
      <c r="I17" s="68"/>
      <c r="J17" s="62" t="s">
        <v>1139</v>
      </c>
    </row>
    <row r="18" spans="1:10" x14ac:dyDescent="0.2">
      <c r="A18" s="62"/>
      <c r="B18" s="63">
        <v>1011</v>
      </c>
      <c r="C18" s="99" t="s">
        <v>1129</v>
      </c>
      <c r="D18" s="64" t="s">
        <v>19</v>
      </c>
      <c r="E18" s="145">
        <v>45.1</v>
      </c>
      <c r="F18" s="152">
        <v>2590</v>
      </c>
      <c r="G18" s="145">
        <v>42.6</v>
      </c>
      <c r="H18" s="100">
        <v>0.47916666666666669</v>
      </c>
      <c r="I18" s="68"/>
      <c r="J18" s="62" t="s">
        <v>1138</v>
      </c>
    </row>
    <row r="19" spans="1:10" x14ac:dyDescent="0.2">
      <c r="A19" s="62"/>
      <c r="B19" s="63">
        <v>1010</v>
      </c>
      <c r="C19" s="99" t="s">
        <v>1129</v>
      </c>
      <c r="D19" s="64" t="s">
        <v>19</v>
      </c>
      <c r="E19" s="145">
        <v>23.2</v>
      </c>
      <c r="F19" s="152">
        <v>580</v>
      </c>
      <c r="G19" s="145">
        <v>25</v>
      </c>
      <c r="H19" s="100">
        <v>0.17361111111111113</v>
      </c>
      <c r="I19" s="68"/>
      <c r="J19" s="62" t="s">
        <v>1137</v>
      </c>
    </row>
    <row r="20" spans="1:10" x14ac:dyDescent="0.2">
      <c r="A20" s="62"/>
      <c r="B20" s="63">
        <v>1009</v>
      </c>
      <c r="C20" s="99" t="s">
        <v>1129</v>
      </c>
      <c r="D20" s="64" t="s">
        <v>18</v>
      </c>
      <c r="E20" s="145">
        <v>25.5</v>
      </c>
      <c r="F20" s="152">
        <v>1830</v>
      </c>
      <c r="G20" s="145">
        <v>26.6</v>
      </c>
      <c r="H20" s="100">
        <v>0.23263888888888887</v>
      </c>
      <c r="I20" s="68"/>
      <c r="J20" s="62" t="s">
        <v>1136</v>
      </c>
    </row>
    <row r="21" spans="1:10" x14ac:dyDescent="0.2">
      <c r="A21" s="62"/>
      <c r="B21" s="63">
        <v>1008</v>
      </c>
      <c r="C21" s="99" t="s">
        <v>1129</v>
      </c>
      <c r="D21" s="64" t="s">
        <v>19</v>
      </c>
      <c r="E21" s="145">
        <v>23.5</v>
      </c>
      <c r="F21" s="152">
        <v>1580</v>
      </c>
      <c r="G21" s="145">
        <v>25.9</v>
      </c>
      <c r="H21" s="100">
        <v>0.24305555555555555</v>
      </c>
      <c r="I21" s="68"/>
      <c r="J21" s="62" t="s">
        <v>1135</v>
      </c>
    </row>
    <row r="22" spans="1:10" x14ac:dyDescent="0.2">
      <c r="A22" s="62"/>
      <c r="B22" s="63">
        <v>1007</v>
      </c>
      <c r="C22" s="99" t="s">
        <v>1129</v>
      </c>
      <c r="D22" s="64" t="s">
        <v>19</v>
      </c>
      <c r="E22" s="145">
        <v>25.1</v>
      </c>
      <c r="F22" s="152">
        <v>1480</v>
      </c>
      <c r="G22" s="145">
        <v>25.3</v>
      </c>
      <c r="H22" s="100">
        <v>0.21875</v>
      </c>
      <c r="I22" s="68"/>
      <c r="J22" s="62" t="s">
        <v>1134</v>
      </c>
    </row>
    <row r="23" spans="1:10" x14ac:dyDescent="0.2">
      <c r="A23" s="62"/>
      <c r="B23" s="63">
        <v>1006</v>
      </c>
      <c r="C23" s="99" t="s">
        <v>1129</v>
      </c>
      <c r="D23" s="64" t="s">
        <v>18</v>
      </c>
      <c r="E23" s="145">
        <v>25.5</v>
      </c>
      <c r="F23" s="152">
        <v>1110</v>
      </c>
      <c r="G23" s="145">
        <v>25.8</v>
      </c>
      <c r="H23" s="100">
        <v>0.19791666666666666</v>
      </c>
      <c r="I23" s="68"/>
      <c r="J23" s="62" t="s">
        <v>1133</v>
      </c>
    </row>
    <row r="24" spans="1:10" x14ac:dyDescent="0.2">
      <c r="A24" s="62"/>
      <c r="B24" s="63">
        <v>1005</v>
      </c>
      <c r="C24" s="99" t="s">
        <v>1129</v>
      </c>
      <c r="D24" s="64" t="s">
        <v>1130</v>
      </c>
      <c r="E24" s="145">
        <v>28.5</v>
      </c>
      <c r="F24" s="152">
        <v>2590</v>
      </c>
      <c r="G24" s="145">
        <v>19.600000000000001</v>
      </c>
      <c r="H24" s="100">
        <v>0.32291666666666669</v>
      </c>
      <c r="I24" s="68"/>
      <c r="J24" s="62" t="s">
        <v>1132</v>
      </c>
    </row>
    <row r="25" spans="1:10" x14ac:dyDescent="0.2">
      <c r="A25" s="62"/>
      <c r="B25" s="63">
        <v>1004</v>
      </c>
      <c r="C25" s="99" t="s">
        <v>1129</v>
      </c>
      <c r="D25" s="64" t="s">
        <v>1130</v>
      </c>
      <c r="E25" s="145">
        <v>18.600000000000001</v>
      </c>
      <c r="F25" s="152">
        <v>1730</v>
      </c>
      <c r="G25" s="145">
        <v>14.1</v>
      </c>
      <c r="H25" s="100">
        <v>0.22222222222222221</v>
      </c>
      <c r="I25" s="68"/>
      <c r="J25" s="62" t="s">
        <v>1131</v>
      </c>
    </row>
    <row r="26" spans="1:10" x14ac:dyDescent="0.2">
      <c r="A26" s="62"/>
      <c r="B26" s="63">
        <v>1003</v>
      </c>
      <c r="C26" s="99" t="s">
        <v>1119</v>
      </c>
      <c r="D26" s="64" t="s">
        <v>19</v>
      </c>
      <c r="E26" s="145">
        <v>27.1</v>
      </c>
      <c r="F26" s="152">
        <v>1520</v>
      </c>
      <c r="G26" s="145">
        <v>27.5</v>
      </c>
      <c r="H26" s="100">
        <v>0.30555555555555552</v>
      </c>
      <c r="I26" s="68" t="s">
        <v>1127</v>
      </c>
      <c r="J26" s="62" t="s">
        <v>1128</v>
      </c>
    </row>
    <row r="27" spans="1:10" x14ac:dyDescent="0.2">
      <c r="A27" s="62"/>
      <c r="B27" s="63">
        <v>1002</v>
      </c>
      <c r="C27" s="99" t="s">
        <v>1119</v>
      </c>
      <c r="D27" s="64" t="s">
        <v>16</v>
      </c>
      <c r="E27" s="145">
        <v>22.5</v>
      </c>
      <c r="F27" s="152">
        <v>1890</v>
      </c>
      <c r="G27" s="145">
        <v>32.6</v>
      </c>
      <c r="H27" s="100">
        <v>0.23263888888888887</v>
      </c>
      <c r="I27" s="68"/>
      <c r="J27" s="62" t="s">
        <v>1126</v>
      </c>
    </row>
    <row r="28" spans="1:10" x14ac:dyDescent="0.2">
      <c r="A28" s="62"/>
      <c r="B28" s="63">
        <v>1001</v>
      </c>
      <c r="C28" s="99" t="s">
        <v>1119</v>
      </c>
      <c r="D28" s="64" t="s">
        <v>19</v>
      </c>
      <c r="E28" s="145">
        <v>23.2</v>
      </c>
      <c r="F28" s="152">
        <v>1330</v>
      </c>
      <c r="G28" s="145">
        <v>23.9</v>
      </c>
      <c r="H28" s="100">
        <v>0.19791666666666666</v>
      </c>
      <c r="I28" s="68"/>
      <c r="J28" s="62" t="s">
        <v>1125</v>
      </c>
    </row>
    <row r="29" spans="1:10" x14ac:dyDescent="0.2">
      <c r="A29" s="62"/>
      <c r="B29" s="63">
        <v>1000</v>
      </c>
      <c r="C29" s="99" t="s">
        <v>1119</v>
      </c>
      <c r="D29" s="64" t="s">
        <v>16</v>
      </c>
      <c r="E29" s="145">
        <v>11</v>
      </c>
      <c r="F29" s="152">
        <v>490</v>
      </c>
      <c r="G29" s="145">
        <v>14.4</v>
      </c>
      <c r="H29" s="100">
        <v>0.10416666666666667</v>
      </c>
      <c r="I29" s="68" t="s">
        <v>197</v>
      </c>
      <c r="J29" s="62" t="s">
        <v>1123</v>
      </c>
    </row>
    <row r="30" spans="1:10" x14ac:dyDescent="0.2">
      <c r="A30" s="62"/>
      <c r="B30" s="63">
        <v>999</v>
      </c>
      <c r="C30" s="99" t="s">
        <v>1119</v>
      </c>
      <c r="D30" s="64" t="s">
        <v>16</v>
      </c>
      <c r="E30" s="145">
        <v>29.1</v>
      </c>
      <c r="F30" s="152">
        <v>2830</v>
      </c>
      <c r="G30" s="145">
        <v>23.4</v>
      </c>
      <c r="H30" s="100">
        <v>0.3263888888888889</v>
      </c>
      <c r="I30" s="68"/>
      <c r="J30" s="62" t="s">
        <v>1124</v>
      </c>
    </row>
    <row r="31" spans="1:10" x14ac:dyDescent="0.2">
      <c r="A31" s="62"/>
      <c r="B31" s="63">
        <v>998</v>
      </c>
      <c r="C31" s="99" t="s">
        <v>1119</v>
      </c>
      <c r="D31" s="64" t="s">
        <v>16</v>
      </c>
      <c r="E31" s="145">
        <v>25.5</v>
      </c>
      <c r="F31" s="152">
        <v>1770</v>
      </c>
      <c r="G31" s="145">
        <v>23.6</v>
      </c>
      <c r="H31" s="100">
        <v>0.25347222222222221</v>
      </c>
      <c r="I31" s="68"/>
      <c r="J31" s="62" t="s">
        <v>1122</v>
      </c>
    </row>
    <row r="32" spans="1:10" x14ac:dyDescent="0.2">
      <c r="A32" s="62"/>
      <c r="B32" s="63">
        <v>997</v>
      </c>
      <c r="C32" s="99" t="s">
        <v>1119</v>
      </c>
      <c r="D32" s="64" t="s">
        <v>16</v>
      </c>
      <c r="E32" s="145">
        <v>21.9</v>
      </c>
      <c r="F32" s="152">
        <v>1520</v>
      </c>
      <c r="G32" s="145">
        <v>27</v>
      </c>
      <c r="H32" s="100">
        <v>0.23611111111111113</v>
      </c>
      <c r="I32" s="68"/>
      <c r="J32" s="62" t="s">
        <v>1121</v>
      </c>
    </row>
    <row r="33" spans="1:10" x14ac:dyDescent="0.2">
      <c r="A33" s="62"/>
      <c r="B33" s="63">
        <v>996</v>
      </c>
      <c r="C33" s="99" t="s">
        <v>1119</v>
      </c>
      <c r="D33" s="64" t="s">
        <v>19</v>
      </c>
      <c r="E33" s="145">
        <v>21.3</v>
      </c>
      <c r="F33" s="152">
        <v>1240</v>
      </c>
      <c r="G33" s="145">
        <v>28.7</v>
      </c>
      <c r="H33" s="100">
        <v>0.18402777777777779</v>
      </c>
      <c r="I33" s="68"/>
      <c r="J33" s="62" t="s">
        <v>1120</v>
      </c>
    </row>
    <row r="34" spans="1:10" x14ac:dyDescent="0.2">
      <c r="A34" s="62"/>
      <c r="B34" s="63">
        <v>995</v>
      </c>
      <c r="C34" s="99" t="s">
        <v>1107</v>
      </c>
      <c r="D34" s="64" t="s">
        <v>16</v>
      </c>
      <c r="E34" s="145">
        <v>30.7</v>
      </c>
      <c r="F34" s="152">
        <v>2110</v>
      </c>
      <c r="G34" s="145">
        <v>34.200000000000003</v>
      </c>
      <c r="H34" s="100">
        <v>0.27430555555555552</v>
      </c>
      <c r="I34" s="68"/>
      <c r="J34" s="62" t="s">
        <v>1118</v>
      </c>
    </row>
    <row r="35" spans="1:10" x14ac:dyDescent="0.2">
      <c r="A35" s="62"/>
      <c r="B35" s="63">
        <v>994</v>
      </c>
      <c r="C35" s="99" t="s">
        <v>1107</v>
      </c>
      <c r="D35" s="64" t="s">
        <v>16</v>
      </c>
      <c r="E35" s="145">
        <v>22.8</v>
      </c>
      <c r="F35" s="152">
        <v>1390</v>
      </c>
      <c r="G35" s="145">
        <v>23.9</v>
      </c>
      <c r="H35" s="100">
        <v>0.18402777777777779</v>
      </c>
      <c r="I35" s="68"/>
      <c r="J35" s="62" t="s">
        <v>1117</v>
      </c>
    </row>
    <row r="36" spans="1:10" x14ac:dyDescent="0.2">
      <c r="A36" s="62"/>
      <c r="B36" s="63">
        <v>993</v>
      </c>
      <c r="C36" s="99" t="s">
        <v>1107</v>
      </c>
      <c r="D36" s="64" t="s">
        <v>16</v>
      </c>
      <c r="E36" s="145">
        <v>29.4</v>
      </c>
      <c r="F36" s="152">
        <v>1710</v>
      </c>
      <c r="G36" s="145">
        <v>32.6</v>
      </c>
      <c r="H36" s="100">
        <v>0.3125</v>
      </c>
      <c r="I36" s="68" t="s">
        <v>1115</v>
      </c>
      <c r="J36" s="62" t="s">
        <v>1116</v>
      </c>
    </row>
    <row r="37" spans="1:10" x14ac:dyDescent="0.2">
      <c r="A37" s="62"/>
      <c r="B37" s="63">
        <v>992</v>
      </c>
      <c r="C37" s="99" t="s">
        <v>1107</v>
      </c>
      <c r="D37" s="64" t="s">
        <v>16</v>
      </c>
      <c r="E37" s="145">
        <v>27.1</v>
      </c>
      <c r="F37" s="152">
        <v>1750</v>
      </c>
      <c r="G37" s="145">
        <v>30.7</v>
      </c>
      <c r="H37" s="100">
        <v>0.25347222222222221</v>
      </c>
      <c r="I37" s="68"/>
      <c r="J37" s="62" t="s">
        <v>1114</v>
      </c>
    </row>
    <row r="38" spans="1:10" x14ac:dyDescent="0.2">
      <c r="A38" s="62"/>
      <c r="B38" s="63">
        <v>991</v>
      </c>
      <c r="C38" s="99" t="s">
        <v>1107</v>
      </c>
      <c r="D38" s="64" t="s">
        <v>16</v>
      </c>
      <c r="E38" s="145">
        <v>22</v>
      </c>
      <c r="F38" s="152">
        <v>2190</v>
      </c>
      <c r="G38" s="145">
        <v>5</v>
      </c>
      <c r="H38" s="100">
        <v>0.26041666666666669</v>
      </c>
      <c r="I38" s="68"/>
      <c r="J38" s="62" t="s">
        <v>1113</v>
      </c>
    </row>
    <row r="39" spans="1:10" x14ac:dyDescent="0.2">
      <c r="A39" s="62"/>
      <c r="B39" s="63">
        <v>990</v>
      </c>
      <c r="C39" s="99" t="s">
        <v>1107</v>
      </c>
      <c r="D39" s="64" t="s">
        <v>16</v>
      </c>
      <c r="E39" s="145">
        <v>23.1</v>
      </c>
      <c r="F39" s="152">
        <v>1260</v>
      </c>
      <c r="G39" s="145">
        <v>26.9</v>
      </c>
      <c r="H39" s="100">
        <v>0.19444444444444445</v>
      </c>
      <c r="I39" s="68"/>
      <c r="J39" s="62" t="s">
        <v>1112</v>
      </c>
    </row>
    <row r="40" spans="1:10" x14ac:dyDescent="0.2">
      <c r="A40" s="62"/>
      <c r="B40" s="63">
        <v>989</v>
      </c>
      <c r="C40" s="99" t="s">
        <v>1107</v>
      </c>
      <c r="D40" s="64" t="s">
        <v>16</v>
      </c>
      <c r="E40" s="145">
        <v>30</v>
      </c>
      <c r="F40" s="152">
        <v>1790</v>
      </c>
      <c r="G40" s="145">
        <v>28.2</v>
      </c>
      <c r="H40" s="100">
        <v>0.2673611111111111</v>
      </c>
      <c r="I40" s="68"/>
      <c r="J40" s="62" t="s">
        <v>1111</v>
      </c>
    </row>
    <row r="41" spans="1:10" x14ac:dyDescent="0.2">
      <c r="A41" s="62"/>
      <c r="B41" s="63">
        <v>988</v>
      </c>
      <c r="C41" s="99" t="s">
        <v>1107</v>
      </c>
      <c r="D41" s="64" t="s">
        <v>16</v>
      </c>
      <c r="E41" s="145">
        <v>22.4</v>
      </c>
      <c r="F41" s="152">
        <v>1490</v>
      </c>
      <c r="G41" s="145">
        <v>19.5</v>
      </c>
      <c r="H41" s="100">
        <v>0.21527777777777779</v>
      </c>
      <c r="I41" s="68"/>
      <c r="J41" s="62" t="s">
        <v>1110</v>
      </c>
    </row>
    <row r="42" spans="1:10" x14ac:dyDescent="0.2">
      <c r="A42" s="62"/>
      <c r="B42" s="63">
        <v>987</v>
      </c>
      <c r="C42" s="99" t="s">
        <v>1107</v>
      </c>
      <c r="D42" s="64" t="s">
        <v>1108</v>
      </c>
      <c r="E42" s="145">
        <v>19.600000000000001</v>
      </c>
      <c r="F42" s="152">
        <v>1200</v>
      </c>
      <c r="G42" s="145">
        <v>17</v>
      </c>
      <c r="H42" s="100">
        <v>0.19791666666666666</v>
      </c>
      <c r="I42" s="68" t="s">
        <v>706</v>
      </c>
      <c r="J42" s="62" t="s">
        <v>1109</v>
      </c>
    </row>
    <row r="43" spans="1:10" x14ac:dyDescent="0.2">
      <c r="A43" s="62"/>
      <c r="B43" s="63">
        <v>986</v>
      </c>
      <c r="C43" s="99" t="s">
        <v>69</v>
      </c>
      <c r="D43" s="64" t="s">
        <v>16</v>
      </c>
      <c r="E43" s="145">
        <v>23.5</v>
      </c>
      <c r="F43" s="152">
        <v>2300</v>
      </c>
      <c r="G43" s="145">
        <v>20.100000000000001</v>
      </c>
      <c r="H43" s="100">
        <v>0.28125</v>
      </c>
      <c r="I43" s="68"/>
      <c r="J43" s="62" t="s">
        <v>1106</v>
      </c>
    </row>
    <row r="44" spans="1:10" x14ac:dyDescent="0.2">
      <c r="A44" s="62"/>
      <c r="B44" s="63">
        <v>985</v>
      </c>
      <c r="C44" s="99" t="s">
        <v>69</v>
      </c>
      <c r="D44" s="64" t="s">
        <v>16</v>
      </c>
      <c r="E44" s="145">
        <v>27.4</v>
      </c>
      <c r="F44" s="152">
        <v>2130</v>
      </c>
      <c r="G44" s="145">
        <v>28</v>
      </c>
      <c r="H44" s="100">
        <v>0.26041666666666669</v>
      </c>
      <c r="I44" s="68"/>
      <c r="J44" s="62" t="s">
        <v>1105</v>
      </c>
    </row>
    <row r="45" spans="1:10" x14ac:dyDescent="0.2">
      <c r="A45" s="62"/>
      <c r="B45" s="63">
        <v>984</v>
      </c>
      <c r="C45" s="99" t="s">
        <v>69</v>
      </c>
      <c r="D45" s="64" t="s">
        <v>16</v>
      </c>
      <c r="E45" s="145">
        <v>25.2</v>
      </c>
      <c r="F45" s="152">
        <v>1720</v>
      </c>
      <c r="G45" s="145">
        <v>37.799999999999997</v>
      </c>
      <c r="H45" s="100">
        <v>0.25694444444444448</v>
      </c>
      <c r="I45" s="68"/>
      <c r="J45" s="62" t="s">
        <v>1104</v>
      </c>
    </row>
    <row r="46" spans="1:10" x14ac:dyDescent="0.2">
      <c r="A46" s="62"/>
      <c r="B46" s="63">
        <v>983</v>
      </c>
      <c r="C46" s="99" t="s">
        <v>69</v>
      </c>
      <c r="D46" s="64" t="s">
        <v>16</v>
      </c>
      <c r="E46" s="145">
        <v>24.2</v>
      </c>
      <c r="F46" s="152">
        <v>1710</v>
      </c>
      <c r="G46" s="145">
        <v>23.9</v>
      </c>
      <c r="H46" s="100">
        <v>0.22222222222222221</v>
      </c>
      <c r="I46" s="68"/>
      <c r="J46" s="62" t="s">
        <v>1103</v>
      </c>
    </row>
    <row r="47" spans="1:10" x14ac:dyDescent="0.2">
      <c r="A47" s="62"/>
      <c r="B47" s="63">
        <v>982</v>
      </c>
      <c r="C47" s="99" t="s">
        <v>69</v>
      </c>
      <c r="D47" s="64" t="s">
        <v>16</v>
      </c>
      <c r="E47" s="145">
        <v>22.1</v>
      </c>
      <c r="F47" s="152">
        <v>1420</v>
      </c>
      <c r="G47" s="145">
        <v>22.3</v>
      </c>
      <c r="H47" s="100">
        <v>0.18055555555555555</v>
      </c>
      <c r="I47" s="68"/>
      <c r="J47" s="62" t="s">
        <v>1102</v>
      </c>
    </row>
    <row r="48" spans="1:10" x14ac:dyDescent="0.2">
      <c r="A48" s="62"/>
      <c r="B48" s="63">
        <v>981</v>
      </c>
      <c r="C48" s="99" t="s">
        <v>69</v>
      </c>
      <c r="D48" s="64" t="s">
        <v>16</v>
      </c>
      <c r="E48" s="145">
        <v>21.3</v>
      </c>
      <c r="F48" s="152">
        <v>1550</v>
      </c>
      <c r="G48" s="145">
        <v>19.5</v>
      </c>
      <c r="H48" s="100">
        <v>0.21875</v>
      </c>
      <c r="I48" s="68"/>
      <c r="J48" s="62" t="s">
        <v>1100</v>
      </c>
    </row>
    <row r="49" spans="1:10" x14ac:dyDescent="0.2">
      <c r="A49" s="62"/>
      <c r="B49" s="63">
        <v>980</v>
      </c>
      <c r="C49" s="99" t="s">
        <v>69</v>
      </c>
      <c r="D49" s="64" t="s">
        <v>16</v>
      </c>
      <c r="E49" s="145">
        <v>28.4</v>
      </c>
      <c r="F49" s="152">
        <v>1760</v>
      </c>
      <c r="G49" s="145">
        <v>28.8</v>
      </c>
      <c r="H49" s="100">
        <v>0.28819444444444448</v>
      </c>
      <c r="I49" s="68" t="s">
        <v>1101</v>
      </c>
      <c r="J49" s="62" t="s">
        <v>1099</v>
      </c>
    </row>
    <row r="50" spans="1:10" x14ac:dyDescent="0.2">
      <c r="A50" s="62"/>
      <c r="B50" s="63">
        <v>979</v>
      </c>
      <c r="C50" s="99" t="s">
        <v>69</v>
      </c>
      <c r="D50" s="64" t="s">
        <v>16</v>
      </c>
      <c r="E50" s="145">
        <v>29.8</v>
      </c>
      <c r="F50" s="152">
        <v>2730</v>
      </c>
      <c r="G50" s="145">
        <v>25.1</v>
      </c>
      <c r="H50" s="100">
        <v>0.35416666666666669</v>
      </c>
      <c r="I50" s="68"/>
      <c r="J50" s="62" t="s">
        <v>1098</v>
      </c>
    </row>
    <row r="51" spans="1:10" x14ac:dyDescent="0.2">
      <c r="A51" s="62"/>
      <c r="B51" s="63">
        <v>978</v>
      </c>
      <c r="C51" s="99" t="s">
        <v>69</v>
      </c>
      <c r="D51" s="64" t="s">
        <v>21</v>
      </c>
      <c r="E51" s="145">
        <v>27.8</v>
      </c>
      <c r="F51" s="152">
        <v>1720</v>
      </c>
      <c r="G51" s="145">
        <v>26.7</v>
      </c>
      <c r="H51" s="100">
        <v>0.27083333333333331</v>
      </c>
      <c r="I51" s="68" t="s">
        <v>70</v>
      </c>
      <c r="J51" s="62" t="s">
        <v>71</v>
      </c>
    </row>
    <row r="52" spans="1:10" x14ac:dyDescent="0.2">
      <c r="A52" s="62"/>
      <c r="B52" s="63">
        <v>977</v>
      </c>
      <c r="C52" s="99" t="s">
        <v>69</v>
      </c>
      <c r="D52" s="64" t="s">
        <v>16</v>
      </c>
      <c r="E52" s="145">
        <v>20</v>
      </c>
      <c r="F52" s="152">
        <v>1950</v>
      </c>
      <c r="G52" s="145">
        <v>15.2</v>
      </c>
      <c r="H52" s="100">
        <v>0.23611111111111113</v>
      </c>
      <c r="I52" s="68"/>
      <c r="J52" s="62" t="s">
        <v>72</v>
      </c>
    </row>
    <row r="53" spans="1:10" x14ac:dyDescent="0.2">
      <c r="A53" s="62"/>
      <c r="B53" s="63">
        <v>976</v>
      </c>
      <c r="C53" s="99" t="s">
        <v>69</v>
      </c>
      <c r="D53" s="64" t="s">
        <v>16</v>
      </c>
      <c r="E53" s="145">
        <v>25.5</v>
      </c>
      <c r="F53" s="152">
        <v>1870</v>
      </c>
      <c r="G53" s="145">
        <v>26.8</v>
      </c>
      <c r="H53" s="100">
        <v>0.23263888888888887</v>
      </c>
      <c r="I53" s="68"/>
      <c r="J53" s="62" t="s">
        <v>73</v>
      </c>
    </row>
    <row r="54" spans="1:10" x14ac:dyDescent="0.2">
      <c r="A54" s="62"/>
      <c r="B54" s="63">
        <v>975</v>
      </c>
      <c r="C54" s="99" t="s">
        <v>74</v>
      </c>
      <c r="D54" s="64" t="s">
        <v>16</v>
      </c>
      <c r="E54" s="145">
        <v>23.9</v>
      </c>
      <c r="F54" s="152">
        <v>1410</v>
      </c>
      <c r="G54" s="145">
        <v>25.9</v>
      </c>
      <c r="H54" s="100">
        <v>0.20833333333333334</v>
      </c>
      <c r="I54" s="68"/>
      <c r="J54" s="62" t="s">
        <v>75</v>
      </c>
    </row>
    <row r="55" spans="1:10" x14ac:dyDescent="0.2">
      <c r="A55" s="62"/>
      <c r="B55" s="63">
        <v>974</v>
      </c>
      <c r="C55" s="99" t="s">
        <v>74</v>
      </c>
      <c r="D55" s="64" t="s">
        <v>16</v>
      </c>
      <c r="E55" s="145">
        <v>20.9</v>
      </c>
      <c r="F55" s="152">
        <v>1380</v>
      </c>
      <c r="G55" s="145">
        <v>20.3</v>
      </c>
      <c r="H55" s="100">
        <v>0.20486111111111113</v>
      </c>
      <c r="I55" s="68"/>
      <c r="J55" s="62" t="s">
        <v>76</v>
      </c>
    </row>
    <row r="56" spans="1:10" x14ac:dyDescent="0.2">
      <c r="A56" s="62"/>
      <c r="B56" s="63">
        <v>973</v>
      </c>
      <c r="C56" s="99" t="s">
        <v>74</v>
      </c>
      <c r="D56" s="64" t="s">
        <v>16</v>
      </c>
      <c r="E56" s="145">
        <v>19.7</v>
      </c>
      <c r="F56" s="152">
        <v>1370</v>
      </c>
      <c r="G56" s="145">
        <v>20.100000000000001</v>
      </c>
      <c r="H56" s="100">
        <v>0.17013888888888887</v>
      </c>
      <c r="I56" s="68"/>
      <c r="J56" s="62" t="s">
        <v>77</v>
      </c>
    </row>
    <row r="57" spans="1:10" x14ac:dyDescent="0.2">
      <c r="A57" s="62"/>
      <c r="B57" s="63">
        <v>972</v>
      </c>
      <c r="C57" s="99" t="s">
        <v>74</v>
      </c>
      <c r="D57" s="64" t="s">
        <v>16</v>
      </c>
      <c r="E57" s="145">
        <v>26.1</v>
      </c>
      <c r="F57" s="152">
        <v>1740</v>
      </c>
      <c r="G57" s="145">
        <v>25.8</v>
      </c>
      <c r="H57" s="100">
        <v>0.24305555555555555</v>
      </c>
      <c r="I57" s="68"/>
      <c r="J57" s="62" t="s">
        <v>78</v>
      </c>
    </row>
    <row r="58" spans="1:10" x14ac:dyDescent="0.2">
      <c r="A58" s="62"/>
      <c r="B58" s="63">
        <v>971</v>
      </c>
      <c r="C58" s="99" t="s">
        <v>74</v>
      </c>
      <c r="D58" s="64" t="s">
        <v>16</v>
      </c>
      <c r="E58" s="145">
        <v>27.3</v>
      </c>
      <c r="F58" s="152">
        <v>1750</v>
      </c>
      <c r="G58" s="145">
        <v>26.2</v>
      </c>
      <c r="H58" s="100">
        <v>0.24652777777777779</v>
      </c>
      <c r="I58" s="68"/>
      <c r="J58" s="62" t="s">
        <v>79</v>
      </c>
    </row>
    <row r="59" spans="1:10" x14ac:dyDescent="0.2">
      <c r="A59" s="62"/>
      <c r="B59" s="63">
        <v>970</v>
      </c>
      <c r="C59" s="99" t="s">
        <v>74</v>
      </c>
      <c r="D59" s="64" t="s">
        <v>16</v>
      </c>
      <c r="E59" s="145">
        <v>23.5</v>
      </c>
      <c r="F59" s="152">
        <v>1140</v>
      </c>
      <c r="G59" s="145">
        <v>23.9</v>
      </c>
      <c r="H59" s="100">
        <v>0.18402777777777779</v>
      </c>
      <c r="I59" s="68"/>
      <c r="J59" s="62" t="s">
        <v>80</v>
      </c>
    </row>
    <row r="60" spans="1:10" x14ac:dyDescent="0.2">
      <c r="A60" s="62"/>
      <c r="B60" s="63">
        <v>969</v>
      </c>
      <c r="C60" s="99" t="s">
        <v>74</v>
      </c>
      <c r="D60" s="64" t="s">
        <v>81</v>
      </c>
      <c r="E60" s="145">
        <v>20.6</v>
      </c>
      <c r="F60" s="152">
        <v>950</v>
      </c>
      <c r="G60" s="145">
        <v>20.7</v>
      </c>
      <c r="H60" s="100">
        <v>0.14930555555555555</v>
      </c>
      <c r="I60" s="68"/>
      <c r="J60" s="62" t="s">
        <v>82</v>
      </c>
    </row>
    <row r="61" spans="1:10" x14ac:dyDescent="0.2">
      <c r="A61" s="62"/>
      <c r="B61" s="63">
        <v>968</v>
      </c>
      <c r="C61" s="99" t="s">
        <v>74</v>
      </c>
      <c r="D61" s="64" t="s">
        <v>16</v>
      </c>
      <c r="E61" s="145">
        <v>24.1</v>
      </c>
      <c r="F61" s="152">
        <v>1500</v>
      </c>
      <c r="G61" s="145">
        <v>23.7</v>
      </c>
      <c r="H61" s="100">
        <v>0.22569444444444445</v>
      </c>
      <c r="I61" s="68"/>
      <c r="J61" s="62" t="s">
        <v>83</v>
      </c>
    </row>
    <row r="62" spans="1:10" x14ac:dyDescent="0.2">
      <c r="A62" s="62"/>
      <c r="B62" s="63">
        <v>967</v>
      </c>
      <c r="C62" s="99" t="s">
        <v>74</v>
      </c>
      <c r="D62" s="64" t="s">
        <v>16</v>
      </c>
      <c r="E62" s="145">
        <v>25.5</v>
      </c>
      <c r="F62" s="152">
        <v>1760</v>
      </c>
      <c r="G62" s="145">
        <v>24.5</v>
      </c>
      <c r="H62" s="100">
        <v>0.23611111111111113</v>
      </c>
      <c r="I62" s="68"/>
      <c r="J62" s="62" t="s">
        <v>84</v>
      </c>
    </row>
    <row r="63" spans="1:10" x14ac:dyDescent="0.2">
      <c r="A63" s="62"/>
      <c r="B63" s="63">
        <v>966</v>
      </c>
      <c r="C63" s="99" t="s">
        <v>74</v>
      </c>
      <c r="D63" s="64" t="s">
        <v>25</v>
      </c>
      <c r="E63" s="145">
        <v>27.2</v>
      </c>
      <c r="F63" s="152">
        <v>1580</v>
      </c>
      <c r="G63" s="145">
        <v>24.5</v>
      </c>
      <c r="H63" s="100">
        <v>0.21527777777777779</v>
      </c>
      <c r="I63" s="68"/>
      <c r="J63" s="62" t="s">
        <v>85</v>
      </c>
    </row>
    <row r="64" spans="1:10" x14ac:dyDescent="0.2">
      <c r="A64" s="62"/>
      <c r="B64" s="63">
        <v>965</v>
      </c>
      <c r="C64" s="99" t="s">
        <v>86</v>
      </c>
      <c r="D64" s="64" t="s">
        <v>16</v>
      </c>
      <c r="E64" s="145">
        <v>32</v>
      </c>
      <c r="F64" s="152">
        <v>2370</v>
      </c>
      <c r="G64" s="145">
        <v>31.1</v>
      </c>
      <c r="H64" s="100">
        <v>0.28125</v>
      </c>
      <c r="I64" s="68"/>
      <c r="J64" s="62" t="s">
        <v>87</v>
      </c>
    </row>
    <row r="65" spans="1:10" x14ac:dyDescent="0.2">
      <c r="A65" s="62"/>
      <c r="B65" s="63">
        <v>964</v>
      </c>
      <c r="C65" s="99" t="s">
        <v>86</v>
      </c>
      <c r="D65" s="64" t="s">
        <v>81</v>
      </c>
      <c r="E65" s="145">
        <v>23</v>
      </c>
      <c r="F65" s="152">
        <v>630</v>
      </c>
      <c r="G65" s="145">
        <v>23</v>
      </c>
      <c r="H65" s="100">
        <v>0.15972222222222224</v>
      </c>
      <c r="I65" s="68"/>
      <c r="J65" s="62" t="s">
        <v>88</v>
      </c>
    </row>
    <row r="66" spans="1:10" x14ac:dyDescent="0.2">
      <c r="A66" s="62"/>
      <c r="B66" s="63">
        <v>963</v>
      </c>
      <c r="C66" s="99" t="s">
        <v>86</v>
      </c>
      <c r="D66" s="64" t="s">
        <v>21</v>
      </c>
      <c r="E66" s="145">
        <v>26.5</v>
      </c>
      <c r="F66" s="152">
        <v>1660</v>
      </c>
      <c r="G66" s="145">
        <v>28.3</v>
      </c>
      <c r="H66" s="100">
        <v>0.23958333333333334</v>
      </c>
      <c r="I66" s="68" t="s">
        <v>89</v>
      </c>
      <c r="J66" s="62" t="s">
        <v>90</v>
      </c>
    </row>
    <row r="67" spans="1:10" x14ac:dyDescent="0.2">
      <c r="A67" s="62"/>
      <c r="B67" s="63">
        <v>962</v>
      </c>
      <c r="C67" s="99" t="s">
        <v>86</v>
      </c>
      <c r="D67" s="64" t="s">
        <v>21</v>
      </c>
      <c r="E67" s="145">
        <v>22.5</v>
      </c>
      <c r="F67" s="152">
        <v>1150</v>
      </c>
      <c r="G67" s="145">
        <v>22.4</v>
      </c>
      <c r="H67" s="100">
        <v>0.19791666666666666</v>
      </c>
      <c r="I67" s="68" t="s">
        <v>91</v>
      </c>
      <c r="J67" s="62" t="s">
        <v>92</v>
      </c>
    </row>
    <row r="68" spans="1:10" x14ac:dyDescent="0.2">
      <c r="A68" s="62"/>
      <c r="B68" s="63">
        <v>961</v>
      </c>
      <c r="C68" s="99" t="s">
        <v>86</v>
      </c>
      <c r="D68" s="64" t="s">
        <v>19</v>
      </c>
      <c r="E68" s="145">
        <v>21.9</v>
      </c>
      <c r="F68" s="152">
        <v>490</v>
      </c>
      <c r="G68" s="145">
        <v>21.9</v>
      </c>
      <c r="H68" s="100">
        <v>0.15277777777777776</v>
      </c>
      <c r="I68" s="68"/>
      <c r="J68" s="62" t="s">
        <v>93</v>
      </c>
    </row>
    <row r="69" spans="1:10" x14ac:dyDescent="0.2">
      <c r="A69" s="62"/>
      <c r="B69" s="63">
        <v>960</v>
      </c>
      <c r="C69" s="99" t="s">
        <v>86</v>
      </c>
      <c r="D69" s="64" t="s">
        <v>19</v>
      </c>
      <c r="E69" s="145">
        <v>21.9</v>
      </c>
      <c r="F69" s="152">
        <v>870</v>
      </c>
      <c r="G69" s="145">
        <v>22.2</v>
      </c>
      <c r="H69" s="100">
        <v>0.15972222222222224</v>
      </c>
      <c r="I69" s="68"/>
      <c r="J69" s="62" t="s">
        <v>94</v>
      </c>
    </row>
    <row r="70" spans="1:10" x14ac:dyDescent="0.2">
      <c r="A70" s="62"/>
      <c r="B70" s="63">
        <v>959</v>
      </c>
      <c r="C70" s="99" t="s">
        <v>86</v>
      </c>
      <c r="D70" s="64" t="s">
        <v>19</v>
      </c>
      <c r="E70" s="145">
        <v>26.6</v>
      </c>
      <c r="F70" s="152">
        <v>1060</v>
      </c>
      <c r="G70" s="145">
        <v>25</v>
      </c>
      <c r="H70" s="100">
        <v>0.17361111111111113</v>
      </c>
      <c r="I70" s="68"/>
      <c r="J70" s="62" t="s">
        <v>95</v>
      </c>
    </row>
    <row r="71" spans="1:10" x14ac:dyDescent="0.2">
      <c r="A71" s="62"/>
      <c r="B71" s="63">
        <v>958</v>
      </c>
      <c r="C71" s="99" t="s">
        <v>86</v>
      </c>
      <c r="D71" s="64" t="s">
        <v>16</v>
      </c>
      <c r="E71" s="145">
        <v>26.7</v>
      </c>
      <c r="F71" s="152">
        <v>1170</v>
      </c>
      <c r="G71" s="145">
        <v>26.1</v>
      </c>
      <c r="H71" s="100">
        <v>0.21527777777777779</v>
      </c>
      <c r="I71" s="68"/>
      <c r="J71" s="62" t="s">
        <v>96</v>
      </c>
    </row>
    <row r="72" spans="1:10" x14ac:dyDescent="0.2">
      <c r="A72" s="62"/>
      <c r="B72" s="63">
        <v>957</v>
      </c>
      <c r="C72" s="99" t="s">
        <v>86</v>
      </c>
      <c r="D72" s="64" t="s">
        <v>16</v>
      </c>
      <c r="E72" s="145">
        <v>23.8</v>
      </c>
      <c r="F72" s="152">
        <v>1180</v>
      </c>
      <c r="G72" s="145">
        <v>24.5</v>
      </c>
      <c r="H72" s="100">
        <v>0.17013888888888887</v>
      </c>
      <c r="I72" s="68"/>
      <c r="J72" s="62" t="s">
        <v>97</v>
      </c>
    </row>
    <row r="73" spans="1:10" x14ac:dyDescent="0.2">
      <c r="A73" s="62"/>
      <c r="B73" s="63">
        <v>956</v>
      </c>
      <c r="C73" s="99" t="s">
        <v>98</v>
      </c>
      <c r="D73" s="64" t="s">
        <v>18</v>
      </c>
      <c r="E73" s="145">
        <v>25.1</v>
      </c>
      <c r="F73" s="152">
        <v>400</v>
      </c>
      <c r="G73" s="145">
        <v>24.7</v>
      </c>
      <c r="H73" s="100">
        <v>0.17361111111111113</v>
      </c>
      <c r="I73" s="68"/>
      <c r="J73" s="62" t="s">
        <v>99</v>
      </c>
    </row>
    <row r="74" spans="1:10" x14ac:dyDescent="0.2">
      <c r="A74" s="62"/>
      <c r="B74" s="63">
        <v>955</v>
      </c>
      <c r="C74" s="99" t="s">
        <v>98</v>
      </c>
      <c r="D74" s="64" t="s">
        <v>16</v>
      </c>
      <c r="E74" s="145">
        <v>27.3</v>
      </c>
      <c r="F74" s="152">
        <v>1220</v>
      </c>
      <c r="G74" s="145">
        <v>26.2</v>
      </c>
      <c r="H74" s="100">
        <v>0.21180555555555555</v>
      </c>
      <c r="I74" s="68"/>
      <c r="J74" s="62" t="s">
        <v>100</v>
      </c>
    </row>
    <row r="75" spans="1:10" x14ac:dyDescent="0.2">
      <c r="A75" s="62"/>
      <c r="B75" s="63">
        <v>954</v>
      </c>
      <c r="C75" s="99" t="s">
        <v>98</v>
      </c>
      <c r="D75" s="64" t="s">
        <v>16</v>
      </c>
      <c r="E75" s="145">
        <v>25.8</v>
      </c>
      <c r="F75" s="152">
        <v>1030</v>
      </c>
      <c r="G75" s="145">
        <v>25.9</v>
      </c>
      <c r="H75" s="100">
        <v>0.19097222222222221</v>
      </c>
      <c r="I75" s="68"/>
      <c r="J75" s="62" t="s">
        <v>101</v>
      </c>
    </row>
    <row r="76" spans="1:10" x14ac:dyDescent="0.2">
      <c r="A76" s="62"/>
      <c r="B76" s="63">
        <v>953</v>
      </c>
      <c r="C76" s="99" t="s">
        <v>98</v>
      </c>
      <c r="D76" s="64" t="s">
        <v>16</v>
      </c>
      <c r="E76" s="145">
        <v>23.3</v>
      </c>
      <c r="F76" s="152">
        <v>1280</v>
      </c>
      <c r="G76" s="145">
        <v>22.3</v>
      </c>
      <c r="H76" s="100">
        <v>0.18055555555555555</v>
      </c>
      <c r="I76" s="68"/>
      <c r="J76" s="62" t="s">
        <v>102</v>
      </c>
    </row>
    <row r="77" spans="1:10" x14ac:dyDescent="0.2">
      <c r="A77" s="62"/>
      <c r="B77" s="63">
        <v>952</v>
      </c>
      <c r="C77" s="99" t="s">
        <v>98</v>
      </c>
      <c r="D77" s="64" t="s">
        <v>18</v>
      </c>
      <c r="E77" s="145">
        <v>22.5</v>
      </c>
      <c r="F77" s="152">
        <v>810</v>
      </c>
      <c r="G77" s="145">
        <v>23.2</v>
      </c>
      <c r="H77" s="100">
        <v>0.15625</v>
      </c>
      <c r="I77" s="68"/>
      <c r="J77" s="62" t="s">
        <v>103</v>
      </c>
    </row>
    <row r="78" spans="1:10" x14ac:dyDescent="0.2">
      <c r="A78" s="62"/>
      <c r="B78" s="63">
        <v>951</v>
      </c>
      <c r="C78" s="99" t="s">
        <v>98</v>
      </c>
      <c r="D78" s="64" t="s">
        <v>16</v>
      </c>
      <c r="E78" s="145">
        <v>23.2</v>
      </c>
      <c r="F78" s="152">
        <v>1100</v>
      </c>
      <c r="G78" s="145">
        <v>22.8</v>
      </c>
      <c r="H78" s="100">
        <v>0.17361111111111113</v>
      </c>
      <c r="I78" s="68"/>
      <c r="J78" s="62" t="s">
        <v>104</v>
      </c>
    </row>
    <row r="79" spans="1:10" x14ac:dyDescent="0.2">
      <c r="A79" s="62"/>
      <c r="B79" s="63">
        <v>950</v>
      </c>
      <c r="C79" s="99" t="s">
        <v>98</v>
      </c>
      <c r="D79" s="64" t="s">
        <v>19</v>
      </c>
      <c r="E79" s="145">
        <v>21.1</v>
      </c>
      <c r="F79" s="152">
        <v>450</v>
      </c>
      <c r="G79" s="145">
        <v>21.8</v>
      </c>
      <c r="H79" s="100">
        <v>0.13194444444444445</v>
      </c>
      <c r="I79" s="68"/>
      <c r="J79" s="62" t="s">
        <v>105</v>
      </c>
    </row>
    <row r="80" spans="1:10" x14ac:dyDescent="0.2">
      <c r="A80" s="62"/>
      <c r="B80" s="63">
        <v>949</v>
      </c>
      <c r="C80" s="99" t="s">
        <v>98</v>
      </c>
      <c r="D80" s="64" t="s">
        <v>19</v>
      </c>
      <c r="E80" s="145">
        <v>24.6</v>
      </c>
      <c r="F80" s="152">
        <v>1630</v>
      </c>
      <c r="G80" s="145">
        <v>24.2</v>
      </c>
      <c r="H80" s="100">
        <v>0.21180555555555555</v>
      </c>
      <c r="I80" s="68"/>
      <c r="J80" s="62" t="s">
        <v>106</v>
      </c>
    </row>
    <row r="81" spans="1:10" x14ac:dyDescent="0.2">
      <c r="A81" s="62"/>
      <c r="B81" s="63">
        <v>948</v>
      </c>
      <c r="C81" s="99" t="s">
        <v>98</v>
      </c>
      <c r="D81" s="64" t="s">
        <v>19</v>
      </c>
      <c r="E81" s="145">
        <v>20.399999999999999</v>
      </c>
      <c r="F81" s="152">
        <v>710</v>
      </c>
      <c r="G81" s="145">
        <v>20.6</v>
      </c>
      <c r="H81" s="100">
        <v>0.13541666666666666</v>
      </c>
      <c r="I81" s="68"/>
      <c r="J81" s="62" t="s">
        <v>107</v>
      </c>
    </row>
    <row r="82" spans="1:10" x14ac:dyDescent="0.2">
      <c r="A82" s="62"/>
      <c r="B82" s="63">
        <v>947</v>
      </c>
      <c r="C82" s="99" t="s">
        <v>108</v>
      </c>
      <c r="D82" s="64" t="s">
        <v>19</v>
      </c>
      <c r="E82" s="145">
        <v>24.4</v>
      </c>
      <c r="F82" s="152">
        <v>1170</v>
      </c>
      <c r="G82" s="145">
        <v>24.2</v>
      </c>
      <c r="H82" s="100">
        <v>0.19097222222222221</v>
      </c>
      <c r="I82" s="68"/>
      <c r="J82" s="62" t="s">
        <v>109</v>
      </c>
    </row>
    <row r="83" spans="1:10" x14ac:dyDescent="0.2">
      <c r="A83" s="62"/>
      <c r="B83" s="63">
        <v>946</v>
      </c>
      <c r="C83" s="99" t="s">
        <v>108</v>
      </c>
      <c r="D83" s="64" t="s">
        <v>18</v>
      </c>
      <c r="E83" s="145">
        <v>22.7</v>
      </c>
      <c r="F83" s="152">
        <v>610</v>
      </c>
      <c r="G83" s="145">
        <v>21.9</v>
      </c>
      <c r="H83" s="100">
        <v>0.12847222222222224</v>
      </c>
      <c r="I83" s="68"/>
      <c r="J83" s="62" t="s">
        <v>110</v>
      </c>
    </row>
    <row r="84" spans="1:10" x14ac:dyDescent="0.2">
      <c r="A84" s="62"/>
      <c r="B84" s="63">
        <v>945</v>
      </c>
      <c r="C84" s="99" t="s">
        <v>108</v>
      </c>
      <c r="D84" s="64" t="s">
        <v>19</v>
      </c>
      <c r="E84" s="145">
        <v>29.7</v>
      </c>
      <c r="F84" s="152">
        <v>1740</v>
      </c>
      <c r="G84" s="145">
        <v>28.4</v>
      </c>
      <c r="H84" s="100">
        <v>0.27083333333333331</v>
      </c>
      <c r="I84" s="68"/>
      <c r="J84" s="62" t="s">
        <v>111</v>
      </c>
    </row>
    <row r="85" spans="1:10" x14ac:dyDescent="0.2">
      <c r="A85" s="62"/>
      <c r="B85" s="63">
        <v>944</v>
      </c>
      <c r="C85" s="99" t="s">
        <v>108</v>
      </c>
      <c r="D85" s="64" t="s">
        <v>18</v>
      </c>
      <c r="E85" s="145">
        <v>21.2</v>
      </c>
      <c r="F85" s="152">
        <v>680</v>
      </c>
      <c r="G85" s="145">
        <v>21.7</v>
      </c>
      <c r="H85" s="100">
        <v>0.1423611111111111</v>
      </c>
      <c r="I85" s="68"/>
      <c r="J85" s="62" t="s">
        <v>112</v>
      </c>
    </row>
    <row r="86" spans="1:10" x14ac:dyDescent="0.2">
      <c r="A86" s="62"/>
      <c r="B86" s="63">
        <v>943</v>
      </c>
      <c r="C86" s="99" t="s">
        <v>108</v>
      </c>
      <c r="D86" s="64" t="s">
        <v>18</v>
      </c>
      <c r="E86" s="145">
        <v>31.2</v>
      </c>
      <c r="F86" s="152">
        <v>750</v>
      </c>
      <c r="G86" s="145">
        <v>32.5</v>
      </c>
      <c r="H86" s="100">
        <v>0.20833333333333334</v>
      </c>
      <c r="I86" s="68"/>
      <c r="J86" s="62" t="s">
        <v>113</v>
      </c>
    </row>
    <row r="87" spans="1:10" x14ac:dyDescent="0.2">
      <c r="A87" s="62"/>
      <c r="B87" s="63">
        <v>942</v>
      </c>
      <c r="C87" s="99" t="s">
        <v>108</v>
      </c>
      <c r="D87" s="64" t="s">
        <v>18</v>
      </c>
      <c r="E87" s="145">
        <v>24.3</v>
      </c>
      <c r="F87" s="152">
        <v>730</v>
      </c>
      <c r="G87" s="145">
        <v>25</v>
      </c>
      <c r="H87" s="100">
        <v>0.15277777777777776</v>
      </c>
      <c r="I87" s="68"/>
      <c r="J87" s="62" t="s">
        <v>114</v>
      </c>
    </row>
    <row r="88" spans="1:10" x14ac:dyDescent="0.2">
      <c r="A88" s="62"/>
      <c r="B88" s="63">
        <v>941</v>
      </c>
      <c r="C88" s="99" t="s">
        <v>108</v>
      </c>
      <c r="D88" s="64" t="s">
        <v>19</v>
      </c>
      <c r="E88" s="145">
        <v>27</v>
      </c>
      <c r="F88" s="152">
        <v>1640</v>
      </c>
      <c r="G88" s="145">
        <v>26.4</v>
      </c>
      <c r="H88" s="100">
        <v>0.21875</v>
      </c>
      <c r="I88" s="68"/>
      <c r="J88" s="62" t="s">
        <v>115</v>
      </c>
    </row>
    <row r="89" spans="1:10" x14ac:dyDescent="0.2">
      <c r="A89" s="62"/>
      <c r="B89" s="63">
        <v>940</v>
      </c>
      <c r="C89" s="99" t="s">
        <v>108</v>
      </c>
      <c r="D89" s="64" t="s">
        <v>19</v>
      </c>
      <c r="E89" s="145">
        <v>31.9</v>
      </c>
      <c r="F89" s="152">
        <v>1060</v>
      </c>
      <c r="G89" s="145">
        <v>31.2</v>
      </c>
      <c r="H89" s="100">
        <v>0.20486111111111113</v>
      </c>
      <c r="I89" s="68"/>
      <c r="J89" s="62" t="s">
        <v>116</v>
      </c>
    </row>
    <row r="90" spans="1:10" x14ac:dyDescent="0.2">
      <c r="A90" s="62"/>
      <c r="B90" s="63">
        <v>939</v>
      </c>
      <c r="C90" s="99" t="s">
        <v>117</v>
      </c>
      <c r="D90" s="64" t="s">
        <v>81</v>
      </c>
      <c r="E90" s="145">
        <v>30.4</v>
      </c>
      <c r="F90" s="152">
        <v>930</v>
      </c>
      <c r="G90" s="145">
        <v>30.4</v>
      </c>
      <c r="H90" s="100">
        <v>0.19097222222222221</v>
      </c>
      <c r="I90" s="68"/>
      <c r="J90" s="62" t="s">
        <v>118</v>
      </c>
    </row>
    <row r="91" spans="1:10" x14ac:dyDescent="0.2">
      <c r="A91" s="62"/>
      <c r="B91" s="63">
        <v>938</v>
      </c>
      <c r="C91" s="99" t="s">
        <v>117</v>
      </c>
      <c r="D91" s="64" t="s">
        <v>19</v>
      </c>
      <c r="E91" s="145">
        <v>23.2</v>
      </c>
      <c r="F91" s="152">
        <v>1150</v>
      </c>
      <c r="G91" s="145">
        <v>23</v>
      </c>
      <c r="H91" s="100">
        <v>0.17013888888888887</v>
      </c>
      <c r="I91" s="68"/>
      <c r="J91" s="62" t="s">
        <v>119</v>
      </c>
    </row>
    <row r="92" spans="1:10" x14ac:dyDescent="0.2">
      <c r="A92" s="62"/>
      <c r="B92" s="63">
        <v>937</v>
      </c>
      <c r="C92" s="99" t="s">
        <v>117</v>
      </c>
      <c r="D92" s="64" t="s">
        <v>19</v>
      </c>
      <c r="E92" s="145">
        <v>26.1</v>
      </c>
      <c r="F92" s="152">
        <v>1240</v>
      </c>
      <c r="G92" s="145">
        <v>24.8</v>
      </c>
      <c r="H92" s="100">
        <v>0.19791666666666666</v>
      </c>
      <c r="I92" s="68"/>
      <c r="J92" s="62" t="s">
        <v>120</v>
      </c>
    </row>
    <row r="93" spans="1:10" x14ac:dyDescent="0.2">
      <c r="A93" s="62"/>
      <c r="B93" s="63">
        <v>936</v>
      </c>
      <c r="C93" s="99" t="s">
        <v>117</v>
      </c>
      <c r="D93" s="64" t="s">
        <v>16</v>
      </c>
      <c r="E93" s="145">
        <v>25.4</v>
      </c>
      <c r="F93" s="152">
        <v>1440</v>
      </c>
      <c r="G93" s="145">
        <v>25.6</v>
      </c>
      <c r="H93" s="100">
        <v>0.22222222222222221</v>
      </c>
      <c r="I93" s="68"/>
      <c r="J93" s="62" t="s">
        <v>121</v>
      </c>
    </row>
    <row r="94" spans="1:10" x14ac:dyDescent="0.2">
      <c r="A94" s="62"/>
      <c r="B94" s="63">
        <v>935</v>
      </c>
      <c r="C94" s="99" t="s">
        <v>117</v>
      </c>
      <c r="D94" s="64" t="s">
        <v>19</v>
      </c>
      <c r="E94" s="145">
        <v>26</v>
      </c>
      <c r="F94" s="152">
        <v>1055</v>
      </c>
      <c r="G94" s="145">
        <v>25.6</v>
      </c>
      <c r="H94" s="100">
        <v>0.18402777777777779</v>
      </c>
      <c r="I94" s="68"/>
      <c r="J94" s="62" t="s">
        <v>122</v>
      </c>
    </row>
    <row r="95" spans="1:10" x14ac:dyDescent="0.2">
      <c r="A95" s="62"/>
      <c r="B95" s="63">
        <v>934</v>
      </c>
      <c r="C95" s="99" t="s">
        <v>117</v>
      </c>
      <c r="D95" s="64" t="s">
        <v>19</v>
      </c>
      <c r="E95" s="145">
        <v>28</v>
      </c>
      <c r="F95" s="152">
        <v>830</v>
      </c>
      <c r="G95" s="145">
        <v>28</v>
      </c>
      <c r="H95" s="100">
        <v>0.19722222222222222</v>
      </c>
      <c r="I95" s="68"/>
      <c r="J95" s="62" t="s">
        <v>123</v>
      </c>
    </row>
    <row r="96" spans="1:10" x14ac:dyDescent="0.2">
      <c r="A96" s="62"/>
      <c r="B96" s="63">
        <v>933</v>
      </c>
      <c r="C96" s="99" t="s">
        <v>117</v>
      </c>
      <c r="D96" s="64" t="s">
        <v>19</v>
      </c>
      <c r="E96" s="145">
        <v>22.4</v>
      </c>
      <c r="F96" s="152">
        <v>920</v>
      </c>
      <c r="G96" s="145">
        <v>22.3</v>
      </c>
      <c r="H96" s="100">
        <v>0.16666666666666666</v>
      </c>
      <c r="I96" s="68"/>
      <c r="J96" s="62" t="s">
        <v>124</v>
      </c>
    </row>
    <row r="97" spans="1:10" x14ac:dyDescent="0.2">
      <c r="A97" s="62"/>
      <c r="B97" s="63">
        <v>932</v>
      </c>
      <c r="C97" s="99" t="s">
        <v>125</v>
      </c>
      <c r="D97" s="64" t="s">
        <v>19</v>
      </c>
      <c r="E97" s="145">
        <v>21.1</v>
      </c>
      <c r="F97" s="152">
        <v>1310</v>
      </c>
      <c r="G97" s="145">
        <v>20.5</v>
      </c>
      <c r="H97" s="100">
        <v>0.18402777777777779</v>
      </c>
      <c r="I97" s="68"/>
      <c r="J97" s="62" t="s">
        <v>126</v>
      </c>
    </row>
    <row r="98" spans="1:10" x14ac:dyDescent="0.2">
      <c r="A98" s="62"/>
      <c r="B98" s="63">
        <v>931</v>
      </c>
      <c r="C98" s="99" t="s">
        <v>125</v>
      </c>
      <c r="D98" s="64" t="s">
        <v>16</v>
      </c>
      <c r="E98" s="145">
        <v>20.8</v>
      </c>
      <c r="F98" s="152">
        <v>710</v>
      </c>
      <c r="G98" s="145">
        <v>20.9</v>
      </c>
      <c r="H98" s="100">
        <v>0.16319444444444445</v>
      </c>
      <c r="I98" s="68"/>
      <c r="J98" s="62" t="s">
        <v>127</v>
      </c>
    </row>
    <row r="99" spans="1:10" x14ac:dyDescent="0.2">
      <c r="A99" s="62"/>
      <c r="B99" s="63">
        <v>930</v>
      </c>
      <c r="C99" s="99" t="s">
        <v>125</v>
      </c>
      <c r="D99" s="64" t="s">
        <v>19</v>
      </c>
      <c r="E99" s="145">
        <v>23.7</v>
      </c>
      <c r="F99" s="152">
        <v>840</v>
      </c>
      <c r="G99" s="145">
        <v>23.2</v>
      </c>
      <c r="H99" s="100">
        <v>0.17013888888888887</v>
      </c>
      <c r="I99" s="68"/>
      <c r="J99" s="62" t="s">
        <v>128</v>
      </c>
    </row>
    <row r="100" spans="1:10" x14ac:dyDescent="0.2">
      <c r="A100" s="62"/>
      <c r="B100" s="63">
        <v>929</v>
      </c>
      <c r="C100" s="99" t="s">
        <v>125</v>
      </c>
      <c r="D100" s="64" t="s">
        <v>19</v>
      </c>
      <c r="E100" s="145">
        <v>26.3</v>
      </c>
      <c r="F100" s="152">
        <v>860</v>
      </c>
      <c r="G100" s="145">
        <v>25.5</v>
      </c>
      <c r="H100" s="100">
        <v>0.20138888888888887</v>
      </c>
      <c r="I100" s="68"/>
      <c r="J100" s="62" t="s">
        <v>129</v>
      </c>
    </row>
    <row r="101" spans="1:10" x14ac:dyDescent="0.2">
      <c r="A101" s="62"/>
      <c r="B101" s="63">
        <v>928</v>
      </c>
      <c r="C101" s="99" t="s">
        <v>125</v>
      </c>
      <c r="D101" s="64" t="s">
        <v>19</v>
      </c>
      <c r="E101" s="145">
        <v>21.5</v>
      </c>
      <c r="F101" s="152">
        <v>830</v>
      </c>
      <c r="G101" s="145">
        <v>22.4</v>
      </c>
      <c r="H101" s="100">
        <v>0.16666666666666666</v>
      </c>
      <c r="I101" s="68"/>
      <c r="J101" s="62" t="s">
        <v>130</v>
      </c>
    </row>
    <row r="102" spans="1:10" x14ac:dyDescent="0.2">
      <c r="A102" s="62"/>
      <c r="B102" s="63">
        <v>927</v>
      </c>
      <c r="C102" s="99" t="s">
        <v>125</v>
      </c>
      <c r="D102" s="64" t="s">
        <v>19</v>
      </c>
      <c r="E102" s="145">
        <v>23.1</v>
      </c>
      <c r="F102" s="152">
        <v>550</v>
      </c>
      <c r="G102" s="145">
        <v>22.8</v>
      </c>
      <c r="H102" s="100">
        <v>0.14930555555555555</v>
      </c>
      <c r="I102" s="68"/>
      <c r="J102" s="62" t="s">
        <v>131</v>
      </c>
    </row>
    <row r="103" spans="1:10" x14ac:dyDescent="0.2">
      <c r="A103" s="62"/>
      <c r="B103" s="63">
        <v>926</v>
      </c>
      <c r="C103" s="99" t="s">
        <v>125</v>
      </c>
      <c r="D103" s="64" t="s">
        <v>19</v>
      </c>
      <c r="E103" s="145">
        <v>22.2</v>
      </c>
      <c r="F103" s="152">
        <v>570</v>
      </c>
      <c r="G103" s="145">
        <v>22.4</v>
      </c>
      <c r="H103" s="100">
        <v>0.15972222222222224</v>
      </c>
      <c r="I103" s="68"/>
      <c r="J103" s="62" t="s">
        <v>132</v>
      </c>
    </row>
    <row r="104" spans="1:10" x14ac:dyDescent="0.2">
      <c r="A104" s="62"/>
      <c r="B104" s="63">
        <v>925</v>
      </c>
      <c r="C104" s="99" t="s">
        <v>125</v>
      </c>
      <c r="D104" s="64" t="s">
        <v>19</v>
      </c>
      <c r="E104" s="145">
        <v>21.4</v>
      </c>
      <c r="F104" s="152">
        <v>510</v>
      </c>
      <c r="G104" s="145">
        <v>20.8</v>
      </c>
      <c r="H104" s="100">
        <v>0.16319444444444445</v>
      </c>
      <c r="I104" s="68"/>
      <c r="J104" s="62" t="s">
        <v>133</v>
      </c>
    </row>
    <row r="105" spans="1:10" x14ac:dyDescent="0.2">
      <c r="A105" s="62"/>
      <c r="B105" s="63">
        <v>924</v>
      </c>
      <c r="C105" s="99" t="s">
        <v>125</v>
      </c>
      <c r="D105" s="64" t="s">
        <v>16</v>
      </c>
      <c r="E105" s="145">
        <v>22.1</v>
      </c>
      <c r="F105" s="152">
        <v>1230</v>
      </c>
      <c r="G105" s="145">
        <v>21.7</v>
      </c>
      <c r="H105" s="100">
        <v>0.1875</v>
      </c>
      <c r="I105" s="68"/>
      <c r="J105" s="62" t="s">
        <v>134</v>
      </c>
    </row>
    <row r="106" spans="1:10" x14ac:dyDescent="0.2">
      <c r="A106" s="62"/>
      <c r="B106" s="63">
        <v>923</v>
      </c>
      <c r="C106" s="99" t="s">
        <v>135</v>
      </c>
      <c r="D106" s="64" t="s">
        <v>19</v>
      </c>
      <c r="E106" s="145">
        <v>24.1</v>
      </c>
      <c r="F106" s="152">
        <v>960</v>
      </c>
      <c r="G106" s="145">
        <v>24</v>
      </c>
      <c r="H106" s="100">
        <v>0.19097222222222221</v>
      </c>
      <c r="I106" s="68"/>
      <c r="J106" s="62" t="s">
        <v>136</v>
      </c>
    </row>
    <row r="107" spans="1:10" x14ac:dyDescent="0.2">
      <c r="A107" s="62"/>
      <c r="B107" s="63">
        <v>922</v>
      </c>
      <c r="C107" s="99" t="s">
        <v>135</v>
      </c>
      <c r="D107" s="64" t="s">
        <v>19</v>
      </c>
      <c r="E107" s="145">
        <v>23.9</v>
      </c>
      <c r="F107" s="152">
        <v>570</v>
      </c>
      <c r="G107" s="145">
        <v>23.1</v>
      </c>
      <c r="H107" s="100">
        <v>0.17361111111111113</v>
      </c>
      <c r="I107" s="68"/>
      <c r="J107" s="62" t="s">
        <v>137</v>
      </c>
    </row>
    <row r="108" spans="1:10" x14ac:dyDescent="0.2">
      <c r="A108" s="62"/>
      <c r="B108" s="63">
        <v>921</v>
      </c>
      <c r="C108" s="99" t="s">
        <v>135</v>
      </c>
      <c r="D108" s="64" t="s">
        <v>16</v>
      </c>
      <c r="E108" s="145">
        <v>20.2</v>
      </c>
      <c r="F108" s="152">
        <v>1080</v>
      </c>
      <c r="G108" s="145">
        <v>20</v>
      </c>
      <c r="H108" s="100">
        <v>0.19097222222222221</v>
      </c>
      <c r="I108" s="68"/>
      <c r="J108" s="62" t="s">
        <v>138</v>
      </c>
    </row>
    <row r="109" spans="1:10" x14ac:dyDescent="0.2">
      <c r="A109" s="62"/>
      <c r="B109" s="63">
        <v>920</v>
      </c>
      <c r="C109" s="99" t="s">
        <v>135</v>
      </c>
      <c r="D109" s="64" t="s">
        <v>16</v>
      </c>
      <c r="E109" s="145">
        <v>26</v>
      </c>
      <c r="F109" s="152">
        <v>1320</v>
      </c>
      <c r="G109" s="145">
        <v>25</v>
      </c>
      <c r="H109" s="100">
        <v>0.20138888888888887</v>
      </c>
      <c r="I109" s="68"/>
      <c r="J109" s="62" t="s">
        <v>139</v>
      </c>
    </row>
    <row r="110" spans="1:10" x14ac:dyDescent="0.2">
      <c r="A110" s="62"/>
      <c r="B110" s="63">
        <v>919</v>
      </c>
      <c r="C110" s="99" t="s">
        <v>135</v>
      </c>
      <c r="D110" s="64" t="s">
        <v>18</v>
      </c>
      <c r="E110" s="145">
        <v>24</v>
      </c>
      <c r="F110" s="152">
        <v>800</v>
      </c>
      <c r="G110" s="145">
        <v>24</v>
      </c>
      <c r="H110" s="100">
        <v>0.16319444444444445</v>
      </c>
      <c r="I110" s="68"/>
      <c r="J110" s="62" t="s">
        <v>140</v>
      </c>
    </row>
    <row r="111" spans="1:10" x14ac:dyDescent="0.2">
      <c r="A111" s="62"/>
      <c r="B111" s="63">
        <v>918</v>
      </c>
      <c r="C111" s="99" t="s">
        <v>135</v>
      </c>
      <c r="D111" s="64" t="s">
        <v>19</v>
      </c>
      <c r="E111" s="145">
        <v>24.7</v>
      </c>
      <c r="F111" s="152">
        <v>570</v>
      </c>
      <c r="G111" s="145">
        <v>24.5</v>
      </c>
      <c r="H111" s="100">
        <v>0.14583333333333334</v>
      </c>
      <c r="I111" s="68"/>
      <c r="J111" s="62" t="s">
        <v>141</v>
      </c>
    </row>
    <row r="112" spans="1:10" x14ac:dyDescent="0.2">
      <c r="A112" s="62"/>
      <c r="B112" s="63"/>
      <c r="C112" s="99"/>
      <c r="D112" s="64"/>
      <c r="E112" s="145"/>
      <c r="F112" s="152"/>
      <c r="G112" s="145"/>
      <c r="H112" s="100"/>
      <c r="I112" s="68"/>
      <c r="J112" s="62"/>
    </row>
    <row r="113" spans="1:10" x14ac:dyDescent="0.2">
      <c r="A113" s="62"/>
      <c r="B113" s="63"/>
      <c r="C113" s="99"/>
      <c r="D113" s="64"/>
      <c r="E113" s="145"/>
      <c r="F113" s="152"/>
      <c r="G113" s="145"/>
      <c r="H113" s="100"/>
      <c r="I113" s="68"/>
      <c r="J113" s="62"/>
    </row>
    <row r="114" spans="1:10" x14ac:dyDescent="0.2">
      <c r="A114" s="62"/>
      <c r="B114" s="63"/>
      <c r="C114" s="99"/>
      <c r="D114" s="64"/>
      <c r="E114" s="145"/>
      <c r="F114" s="152"/>
      <c r="G114" s="145"/>
      <c r="H114" s="100"/>
      <c r="I114" s="68"/>
      <c r="J114" s="62"/>
    </row>
    <row r="115" spans="1:10" x14ac:dyDescent="0.2">
      <c r="A115" s="62"/>
      <c r="B115" s="63"/>
      <c r="C115" s="99"/>
      <c r="D115" s="64"/>
      <c r="E115" s="145"/>
      <c r="F115" s="152"/>
      <c r="G115" s="145"/>
      <c r="H115" s="100"/>
      <c r="I115" s="68"/>
      <c r="J115" s="62"/>
    </row>
    <row r="116" spans="1:10" x14ac:dyDescent="0.2">
      <c r="A116" s="62"/>
      <c r="B116" s="63"/>
      <c r="C116" s="99"/>
      <c r="D116" s="64"/>
      <c r="E116" s="145"/>
      <c r="F116" s="152"/>
      <c r="G116" s="145"/>
      <c r="H116" s="100"/>
      <c r="I116" s="68"/>
      <c r="J116" s="62"/>
    </row>
    <row r="117" spans="1:10" x14ac:dyDescent="0.2">
      <c r="A117" s="62"/>
      <c r="B117" s="63"/>
      <c r="C117" s="99"/>
      <c r="D117" s="64"/>
      <c r="E117" s="145"/>
      <c r="F117" s="152"/>
      <c r="G117" s="145"/>
      <c r="H117" s="100"/>
      <c r="I117" s="68"/>
      <c r="J117" s="62"/>
    </row>
    <row r="118" spans="1:10" x14ac:dyDescent="0.2">
      <c r="A118" s="62"/>
      <c r="B118" s="63"/>
      <c r="C118" s="99"/>
      <c r="D118" s="64"/>
      <c r="E118" s="145"/>
      <c r="F118" s="152"/>
      <c r="G118" s="145"/>
      <c r="H118" s="100"/>
      <c r="I118" s="68"/>
      <c r="J118" s="62"/>
    </row>
    <row r="119" spans="1:10" x14ac:dyDescent="0.2">
      <c r="A119" s="62"/>
      <c r="B119" s="63"/>
      <c r="C119" s="99"/>
      <c r="D119" s="64"/>
      <c r="E119" s="145"/>
      <c r="F119" s="152"/>
      <c r="G119" s="145"/>
      <c r="H119" s="100"/>
      <c r="I119" s="68"/>
      <c r="J119" s="62"/>
    </row>
    <row r="120" spans="1:10" x14ac:dyDescent="0.2">
      <c r="A120" s="62"/>
      <c r="B120" s="63"/>
      <c r="C120" s="99"/>
      <c r="D120" s="64"/>
      <c r="E120" s="145"/>
      <c r="F120" s="152"/>
      <c r="G120" s="145"/>
      <c r="H120" s="100"/>
      <c r="I120" s="68"/>
      <c r="J120" s="62"/>
    </row>
    <row r="121" spans="1:10" x14ac:dyDescent="0.2">
      <c r="A121" s="62"/>
      <c r="B121" s="63"/>
      <c r="C121" s="99"/>
      <c r="D121" s="64"/>
      <c r="E121" s="145"/>
      <c r="F121" s="152"/>
      <c r="G121" s="145"/>
      <c r="H121" s="100"/>
      <c r="I121" s="68"/>
      <c r="J121" s="62"/>
    </row>
    <row r="122" spans="1:10" x14ac:dyDescent="0.2">
      <c r="A122" s="62"/>
      <c r="B122" s="63"/>
      <c r="C122" s="99"/>
      <c r="D122" s="64"/>
      <c r="E122" s="145"/>
      <c r="F122" s="152"/>
      <c r="G122" s="145"/>
      <c r="H122" s="100"/>
      <c r="I122" s="68"/>
      <c r="J122" s="62"/>
    </row>
    <row r="123" spans="1:10" x14ac:dyDescent="0.2">
      <c r="A123" s="62"/>
      <c r="B123" s="63"/>
      <c r="C123" s="99"/>
      <c r="D123" s="64"/>
      <c r="E123" s="145"/>
      <c r="F123" s="152"/>
      <c r="G123" s="145"/>
      <c r="H123" s="100"/>
      <c r="I123" s="68"/>
      <c r="J123" s="62"/>
    </row>
    <row r="124" spans="1:10" x14ac:dyDescent="0.2">
      <c r="A124" s="62"/>
      <c r="B124" s="63"/>
      <c r="C124" s="99"/>
      <c r="D124" s="64"/>
      <c r="E124" s="145"/>
      <c r="F124" s="152"/>
      <c r="G124" s="145"/>
      <c r="H124" s="100"/>
      <c r="I124" s="68"/>
      <c r="J124" s="62"/>
    </row>
    <row r="125" spans="1:10" x14ac:dyDescent="0.2">
      <c r="A125" s="62"/>
      <c r="B125" s="63"/>
      <c r="C125" s="99"/>
      <c r="D125" s="64"/>
      <c r="E125" s="145"/>
      <c r="F125" s="152"/>
      <c r="G125" s="145"/>
      <c r="H125" s="100"/>
      <c r="I125" s="68"/>
      <c r="J125" s="62"/>
    </row>
    <row r="126" spans="1:10" x14ac:dyDescent="0.2">
      <c r="A126" s="62"/>
      <c r="B126" s="63"/>
      <c r="C126" s="99"/>
      <c r="D126" s="64"/>
      <c r="E126" s="145"/>
      <c r="F126" s="152"/>
      <c r="G126" s="145"/>
      <c r="H126" s="100"/>
      <c r="I126" s="68"/>
      <c r="J126" s="62"/>
    </row>
    <row r="127" spans="1:10" x14ac:dyDescent="0.2">
      <c r="A127" s="62"/>
      <c r="B127" s="63"/>
      <c r="C127" s="99"/>
      <c r="D127" s="64"/>
      <c r="E127" s="145"/>
      <c r="F127" s="152"/>
      <c r="G127" s="145"/>
      <c r="H127" s="100"/>
      <c r="I127" s="68"/>
      <c r="J127" s="62"/>
    </row>
    <row r="128" spans="1:10" x14ac:dyDescent="0.2">
      <c r="A128" s="62"/>
      <c r="B128" s="63"/>
      <c r="C128" s="99"/>
      <c r="D128" s="64"/>
      <c r="E128" s="145"/>
      <c r="F128" s="152"/>
      <c r="G128" s="145"/>
      <c r="H128" s="100"/>
      <c r="I128" s="68"/>
      <c r="J128" s="62"/>
    </row>
    <row r="129" spans="1:10" x14ac:dyDescent="0.2">
      <c r="A129" s="62"/>
      <c r="B129" s="63"/>
      <c r="C129" s="99"/>
      <c r="D129" s="64"/>
      <c r="E129" s="145"/>
      <c r="F129" s="152"/>
      <c r="G129" s="145"/>
      <c r="H129" s="100"/>
      <c r="I129" s="68"/>
      <c r="J129" s="62"/>
    </row>
    <row r="130" spans="1:10" x14ac:dyDescent="0.2">
      <c r="A130" s="62"/>
      <c r="B130" s="63"/>
      <c r="C130" s="99"/>
      <c r="D130" s="64"/>
      <c r="E130" s="145"/>
      <c r="F130" s="152"/>
      <c r="G130" s="145"/>
      <c r="H130" s="100"/>
      <c r="I130" s="68"/>
      <c r="J130" s="62"/>
    </row>
    <row r="131" spans="1:10" x14ac:dyDescent="0.2">
      <c r="A131" s="62"/>
      <c r="B131" s="63"/>
      <c r="C131" s="99"/>
      <c r="D131" s="64"/>
      <c r="E131" s="145"/>
      <c r="F131" s="152"/>
      <c r="G131" s="145"/>
      <c r="H131" s="100"/>
      <c r="I131" s="68"/>
      <c r="J131" s="62"/>
    </row>
    <row r="132" spans="1:10" x14ac:dyDescent="0.2">
      <c r="A132" s="62"/>
      <c r="B132" s="63"/>
      <c r="C132" s="99"/>
      <c r="D132" s="64"/>
      <c r="E132" s="145"/>
      <c r="F132" s="152"/>
      <c r="G132" s="145"/>
      <c r="H132" s="100"/>
      <c r="I132" s="68"/>
      <c r="J132" s="62"/>
    </row>
    <row r="133" spans="1:10" x14ac:dyDescent="0.2">
      <c r="A133" s="62"/>
      <c r="B133" s="63"/>
      <c r="C133" s="99"/>
      <c r="D133" s="64"/>
      <c r="E133" s="145"/>
      <c r="F133" s="152"/>
      <c r="G133" s="145"/>
      <c r="H133" s="100"/>
      <c r="I133" s="68"/>
      <c r="J133" s="62"/>
    </row>
    <row r="134" spans="1:10" x14ac:dyDescent="0.2">
      <c r="A134" s="62"/>
      <c r="B134" s="63"/>
      <c r="C134" s="99"/>
      <c r="D134" s="64"/>
      <c r="E134" s="145"/>
      <c r="F134" s="152"/>
      <c r="G134" s="145"/>
      <c r="H134" s="100"/>
      <c r="I134" s="68"/>
      <c r="J134" s="62"/>
    </row>
    <row r="135" spans="1:10" x14ac:dyDescent="0.2">
      <c r="A135" s="62"/>
      <c r="B135" s="63"/>
      <c r="C135" s="99"/>
      <c r="D135" s="64"/>
      <c r="E135" s="145"/>
      <c r="F135" s="152"/>
      <c r="G135" s="145"/>
      <c r="H135" s="100"/>
      <c r="I135" s="68"/>
      <c r="J135" s="62"/>
    </row>
    <row r="136" spans="1:10" x14ac:dyDescent="0.2">
      <c r="A136" s="62"/>
      <c r="B136" s="63"/>
      <c r="C136" s="99"/>
      <c r="D136" s="64"/>
      <c r="E136" s="145"/>
      <c r="F136" s="152"/>
      <c r="G136" s="145"/>
      <c r="H136" s="100"/>
      <c r="I136" s="68"/>
      <c r="J136" s="62"/>
    </row>
    <row r="137" spans="1:10" x14ac:dyDescent="0.2">
      <c r="A137" s="62"/>
      <c r="B137" s="63"/>
      <c r="C137" s="99"/>
      <c r="D137" s="64"/>
      <c r="E137" s="145"/>
      <c r="F137" s="152"/>
      <c r="G137" s="145"/>
      <c r="H137" s="100"/>
      <c r="I137" s="68"/>
      <c r="J137" s="62"/>
    </row>
    <row r="138" spans="1:10" x14ac:dyDescent="0.2">
      <c r="A138" s="62"/>
      <c r="B138" s="63"/>
      <c r="C138" s="99"/>
      <c r="D138" s="64"/>
      <c r="E138" s="145"/>
      <c r="F138" s="152"/>
      <c r="G138" s="145"/>
      <c r="H138" s="100"/>
      <c r="I138" s="68"/>
      <c r="J138" s="62"/>
    </row>
    <row r="139" spans="1:10" x14ac:dyDescent="0.2">
      <c r="A139" s="62"/>
      <c r="B139" s="63"/>
      <c r="C139" s="99"/>
      <c r="D139" s="64"/>
      <c r="E139" s="145"/>
      <c r="F139" s="152"/>
      <c r="G139" s="145"/>
      <c r="H139" s="100"/>
      <c r="I139" s="68"/>
      <c r="J139" s="62"/>
    </row>
    <row r="140" spans="1:10" x14ac:dyDescent="0.2">
      <c r="A140" s="62"/>
      <c r="B140" s="63"/>
      <c r="C140" s="99"/>
      <c r="D140" s="64"/>
      <c r="E140" s="145"/>
      <c r="F140" s="152"/>
      <c r="G140" s="145"/>
      <c r="H140" s="100"/>
      <c r="I140" s="68"/>
      <c r="J140" s="62"/>
    </row>
    <row r="141" spans="1:10" x14ac:dyDescent="0.2">
      <c r="A141" s="62"/>
      <c r="B141" s="63"/>
      <c r="C141" s="99"/>
      <c r="D141" s="64"/>
      <c r="E141" s="145"/>
      <c r="F141" s="152"/>
      <c r="G141" s="145"/>
      <c r="H141" s="100"/>
      <c r="I141" s="68"/>
      <c r="J141" s="62"/>
    </row>
    <row r="142" spans="1:10" x14ac:dyDescent="0.2">
      <c r="A142" s="62"/>
      <c r="B142" s="63"/>
      <c r="C142" s="99"/>
      <c r="D142" s="64"/>
      <c r="E142" s="145"/>
      <c r="F142" s="152"/>
      <c r="G142" s="145"/>
      <c r="H142" s="100"/>
      <c r="I142" s="68"/>
      <c r="J142" s="62"/>
    </row>
    <row r="143" spans="1:10" x14ac:dyDescent="0.2">
      <c r="A143" s="62"/>
      <c r="B143" s="63"/>
      <c r="C143" s="99"/>
      <c r="D143" s="64"/>
      <c r="E143" s="145"/>
      <c r="F143" s="152"/>
      <c r="G143" s="145"/>
      <c r="H143" s="100"/>
      <c r="I143" s="68"/>
      <c r="J143" s="62"/>
    </row>
    <row r="144" spans="1:10" x14ac:dyDescent="0.2">
      <c r="A144" s="62"/>
      <c r="B144" s="63"/>
      <c r="C144" s="99"/>
      <c r="D144" s="64"/>
      <c r="E144" s="145"/>
      <c r="F144" s="152"/>
      <c r="G144" s="145"/>
      <c r="H144" s="100"/>
      <c r="I144" s="68"/>
      <c r="J144" s="62"/>
    </row>
    <row r="145" spans="1:10" x14ac:dyDescent="0.2">
      <c r="A145" s="62"/>
      <c r="B145" s="63"/>
      <c r="C145" s="99"/>
      <c r="D145" s="64"/>
      <c r="E145" s="145"/>
      <c r="F145" s="152"/>
      <c r="G145" s="145"/>
      <c r="H145" s="100"/>
      <c r="I145" s="68"/>
      <c r="J145" s="62"/>
    </row>
    <row r="146" spans="1:10" x14ac:dyDescent="0.2">
      <c r="A146" s="62"/>
      <c r="B146" s="63"/>
      <c r="C146" s="99"/>
      <c r="D146" s="64"/>
      <c r="E146" s="145"/>
      <c r="F146" s="152"/>
      <c r="G146" s="145"/>
      <c r="H146" s="100"/>
      <c r="I146" s="68"/>
      <c r="J146" s="62"/>
    </row>
    <row r="147" spans="1:10" x14ac:dyDescent="0.2">
      <c r="A147" s="62"/>
      <c r="B147" s="63"/>
      <c r="C147" s="99"/>
      <c r="D147" s="64"/>
      <c r="E147" s="145"/>
      <c r="F147" s="152"/>
      <c r="G147" s="145"/>
      <c r="H147" s="100"/>
      <c r="I147" s="68"/>
      <c r="J147" s="62"/>
    </row>
    <row r="148" spans="1:10" x14ac:dyDescent="0.2">
      <c r="A148" s="62"/>
      <c r="B148" s="63"/>
      <c r="C148" s="99"/>
      <c r="D148" s="64"/>
      <c r="E148" s="145"/>
      <c r="F148" s="152"/>
      <c r="G148" s="145"/>
      <c r="H148" s="100"/>
      <c r="I148" s="68"/>
      <c r="J148" s="62"/>
    </row>
    <row r="149" spans="1:10" x14ac:dyDescent="0.2">
      <c r="A149" s="62"/>
      <c r="B149" s="63"/>
      <c r="C149" s="99"/>
      <c r="D149" s="64"/>
      <c r="E149" s="145"/>
      <c r="F149" s="152"/>
      <c r="G149" s="145"/>
      <c r="H149" s="100"/>
      <c r="I149" s="68"/>
      <c r="J149" s="62"/>
    </row>
    <row r="150" spans="1:10" x14ac:dyDescent="0.2">
      <c r="A150" s="62"/>
      <c r="B150" s="63"/>
      <c r="C150" s="99"/>
      <c r="D150" s="64"/>
      <c r="E150" s="145"/>
      <c r="F150" s="152"/>
      <c r="G150" s="145"/>
      <c r="H150" s="100"/>
      <c r="I150" s="68"/>
      <c r="J150" s="62"/>
    </row>
    <row r="151" spans="1:10" x14ac:dyDescent="0.2">
      <c r="A151" s="62"/>
      <c r="B151" s="63"/>
      <c r="C151" s="99"/>
      <c r="D151" s="64"/>
      <c r="E151" s="145"/>
      <c r="F151" s="152"/>
      <c r="G151" s="145"/>
      <c r="H151" s="100"/>
      <c r="I151" s="68"/>
      <c r="J151" s="62"/>
    </row>
    <row r="152" spans="1:10" x14ac:dyDescent="0.2">
      <c r="A152" s="62"/>
      <c r="B152" s="63"/>
      <c r="C152" s="99"/>
      <c r="D152" s="64"/>
      <c r="E152" s="145"/>
      <c r="F152" s="152"/>
      <c r="G152" s="145"/>
      <c r="H152" s="100"/>
      <c r="I152" s="68"/>
      <c r="J152" s="62"/>
    </row>
    <row r="153" spans="1:10" x14ac:dyDescent="0.2">
      <c r="A153" s="62"/>
      <c r="B153" s="63"/>
      <c r="C153" s="99"/>
      <c r="D153" s="64"/>
      <c r="E153" s="145"/>
      <c r="F153" s="152"/>
      <c r="G153" s="145"/>
      <c r="H153" s="100"/>
      <c r="I153" s="68"/>
      <c r="J153" s="62"/>
    </row>
    <row r="154" spans="1:10" x14ac:dyDescent="0.2">
      <c r="A154" s="62"/>
      <c r="B154" s="63"/>
      <c r="C154" s="99"/>
      <c r="D154" s="64"/>
      <c r="E154" s="145"/>
      <c r="F154" s="152"/>
      <c r="G154" s="145"/>
      <c r="H154" s="100"/>
      <c r="I154" s="68"/>
      <c r="J154" s="62"/>
    </row>
    <row r="155" spans="1:10" x14ac:dyDescent="0.2">
      <c r="A155" s="62"/>
      <c r="B155" s="63"/>
      <c r="C155" s="99"/>
      <c r="D155" s="64"/>
      <c r="E155" s="145"/>
      <c r="F155" s="152"/>
      <c r="G155" s="145"/>
      <c r="H155" s="100"/>
      <c r="I155" s="68"/>
      <c r="J155" s="62"/>
    </row>
    <row r="156" spans="1:10" x14ac:dyDescent="0.2">
      <c r="A156" s="62"/>
      <c r="B156" s="63"/>
      <c r="C156" s="99"/>
      <c r="D156" s="64"/>
      <c r="E156" s="145"/>
      <c r="F156" s="152"/>
      <c r="G156" s="145"/>
      <c r="H156" s="100"/>
      <c r="I156" s="68"/>
      <c r="J156" s="62"/>
    </row>
    <row r="157" spans="1:10" x14ac:dyDescent="0.2">
      <c r="A157" s="62"/>
      <c r="B157" s="63"/>
      <c r="C157" s="99"/>
      <c r="D157" s="64"/>
      <c r="E157" s="145"/>
      <c r="F157" s="152"/>
      <c r="G157" s="145"/>
      <c r="H157" s="100"/>
      <c r="I157" s="68"/>
      <c r="J157" s="62"/>
    </row>
    <row r="158" spans="1:10" x14ac:dyDescent="0.2">
      <c r="A158" s="62"/>
      <c r="B158" s="63"/>
      <c r="C158" s="99"/>
      <c r="D158" s="64"/>
      <c r="E158" s="145"/>
      <c r="F158" s="152"/>
      <c r="G158" s="145"/>
      <c r="H158" s="100"/>
      <c r="I158" s="68"/>
      <c r="J158" s="62"/>
    </row>
    <row r="159" spans="1:10" x14ac:dyDescent="0.2">
      <c r="A159" s="62"/>
      <c r="B159" s="63"/>
      <c r="C159" s="99"/>
      <c r="D159" s="64"/>
      <c r="E159" s="145"/>
      <c r="F159" s="152"/>
      <c r="G159" s="145"/>
      <c r="H159" s="100"/>
      <c r="I159" s="68"/>
      <c r="J159" s="62"/>
    </row>
    <row r="160" spans="1:10" x14ac:dyDescent="0.2">
      <c r="A160" s="62"/>
      <c r="B160" s="63"/>
      <c r="C160" s="99"/>
      <c r="D160" s="64"/>
      <c r="E160" s="145"/>
      <c r="F160" s="152"/>
      <c r="G160" s="145"/>
      <c r="H160" s="100"/>
      <c r="I160" s="68"/>
      <c r="J160" s="62"/>
    </row>
    <row r="161" spans="1:10" x14ac:dyDescent="0.2">
      <c r="A161" s="62"/>
      <c r="B161" s="63"/>
      <c r="C161" s="99"/>
      <c r="D161" s="64"/>
      <c r="E161" s="145"/>
      <c r="F161" s="152"/>
      <c r="G161" s="145"/>
      <c r="H161" s="100"/>
      <c r="I161" s="68"/>
      <c r="J161" s="62"/>
    </row>
    <row r="162" spans="1:10" x14ac:dyDescent="0.2">
      <c r="A162" s="62"/>
      <c r="B162" s="63"/>
      <c r="C162" s="99"/>
      <c r="D162" s="64"/>
      <c r="E162" s="145"/>
      <c r="F162" s="152"/>
      <c r="G162" s="145"/>
      <c r="H162" s="100"/>
      <c r="I162" s="68"/>
      <c r="J162" s="62"/>
    </row>
    <row r="163" spans="1:10" x14ac:dyDescent="0.2">
      <c r="A163" s="62"/>
      <c r="B163" s="63"/>
      <c r="C163" s="99"/>
      <c r="D163" s="64"/>
      <c r="E163" s="145"/>
      <c r="F163" s="152"/>
      <c r="G163" s="145"/>
      <c r="H163" s="100"/>
      <c r="I163" s="68"/>
      <c r="J163" s="62"/>
    </row>
    <row r="164" spans="1:10" x14ac:dyDescent="0.2">
      <c r="A164" s="62"/>
      <c r="B164" s="63"/>
      <c r="C164" s="99"/>
      <c r="D164" s="64"/>
      <c r="E164" s="145"/>
      <c r="F164" s="152"/>
      <c r="G164" s="145"/>
      <c r="H164" s="100"/>
      <c r="I164" s="68"/>
      <c r="J164" s="62"/>
    </row>
    <row r="165" spans="1:10" x14ac:dyDescent="0.2">
      <c r="A165" s="62"/>
      <c r="B165" s="63"/>
      <c r="C165" s="99"/>
      <c r="D165" s="64"/>
      <c r="E165" s="145"/>
      <c r="F165" s="152"/>
      <c r="G165" s="145"/>
      <c r="H165" s="100"/>
      <c r="I165" s="68"/>
      <c r="J165" s="62"/>
    </row>
    <row r="166" spans="1:10" x14ac:dyDescent="0.2">
      <c r="A166" s="62"/>
      <c r="B166" s="63"/>
      <c r="C166" s="99"/>
      <c r="D166" s="64"/>
      <c r="E166" s="145"/>
      <c r="F166" s="152"/>
      <c r="G166" s="145"/>
      <c r="H166" s="100"/>
      <c r="I166" s="68"/>
      <c r="J166" s="62"/>
    </row>
    <row r="167" spans="1:10" x14ac:dyDescent="0.2">
      <c r="A167" s="62"/>
      <c r="B167" s="63"/>
      <c r="C167" s="99"/>
      <c r="D167" s="64"/>
      <c r="E167" s="145"/>
      <c r="F167" s="152"/>
      <c r="G167" s="145"/>
      <c r="H167" s="100"/>
      <c r="I167" s="68"/>
      <c r="J167" s="62"/>
    </row>
    <row r="168" spans="1:10" x14ac:dyDescent="0.2">
      <c r="A168" s="62"/>
      <c r="B168" s="63"/>
      <c r="C168" s="99"/>
      <c r="D168" s="64"/>
      <c r="E168" s="145"/>
      <c r="F168" s="152"/>
      <c r="G168" s="145"/>
      <c r="H168" s="100"/>
      <c r="I168" s="68"/>
      <c r="J168" s="62"/>
    </row>
    <row r="169" spans="1:10" x14ac:dyDescent="0.2">
      <c r="A169" s="62"/>
      <c r="B169" s="63"/>
      <c r="C169" s="99"/>
      <c r="D169" s="64"/>
      <c r="E169" s="145"/>
      <c r="F169" s="152"/>
      <c r="G169" s="145"/>
      <c r="H169" s="100"/>
      <c r="I169" s="68"/>
      <c r="J169" s="62"/>
    </row>
    <row r="170" spans="1:10" x14ac:dyDescent="0.2">
      <c r="A170" s="62"/>
      <c r="B170" s="63"/>
      <c r="C170" s="99"/>
      <c r="D170" s="64"/>
      <c r="E170" s="145"/>
      <c r="F170" s="152"/>
      <c r="G170" s="145"/>
      <c r="H170" s="100"/>
      <c r="I170" s="68"/>
      <c r="J170" s="62"/>
    </row>
    <row r="171" spans="1:10" x14ac:dyDescent="0.2">
      <c r="A171" s="62"/>
      <c r="B171" s="63"/>
      <c r="C171" s="99"/>
      <c r="D171" s="64"/>
      <c r="E171" s="145"/>
      <c r="F171" s="152"/>
      <c r="G171" s="145"/>
      <c r="H171" s="100"/>
      <c r="I171" s="68"/>
      <c r="J171" s="62"/>
    </row>
    <row r="172" spans="1:10" x14ac:dyDescent="0.2">
      <c r="A172" s="62"/>
      <c r="B172" s="63"/>
      <c r="C172" s="99"/>
      <c r="D172" s="64"/>
      <c r="E172" s="145"/>
      <c r="F172" s="152"/>
      <c r="G172" s="145"/>
      <c r="H172" s="100"/>
      <c r="I172" s="68"/>
      <c r="J172" s="62"/>
    </row>
    <row r="173" spans="1:10" x14ac:dyDescent="0.2">
      <c r="A173" s="62"/>
      <c r="B173" s="63"/>
      <c r="C173" s="99"/>
      <c r="D173" s="64"/>
      <c r="E173" s="145"/>
      <c r="F173" s="152"/>
      <c r="G173" s="145"/>
      <c r="H173" s="100"/>
      <c r="I173" s="68"/>
      <c r="J173" s="62"/>
    </row>
    <row r="174" spans="1:10" x14ac:dyDescent="0.2">
      <c r="A174" s="62"/>
      <c r="B174" s="63"/>
      <c r="C174" s="99"/>
      <c r="D174" s="64"/>
      <c r="E174" s="145"/>
      <c r="F174" s="152"/>
      <c r="G174" s="145"/>
      <c r="H174" s="100"/>
      <c r="I174" s="68"/>
      <c r="J174" s="62"/>
    </row>
    <row r="175" spans="1:10" x14ac:dyDescent="0.2">
      <c r="A175" s="62"/>
      <c r="B175" s="63"/>
      <c r="C175" s="99"/>
      <c r="D175" s="64"/>
      <c r="E175" s="145"/>
      <c r="F175" s="152"/>
      <c r="G175" s="145"/>
      <c r="H175" s="100"/>
      <c r="I175" s="68"/>
      <c r="J175" s="62"/>
    </row>
    <row r="176" spans="1:10" x14ac:dyDescent="0.2">
      <c r="A176" s="62"/>
      <c r="B176" s="63"/>
      <c r="C176" s="99"/>
      <c r="D176" s="64"/>
      <c r="E176" s="145"/>
      <c r="F176" s="152"/>
      <c r="G176" s="145"/>
      <c r="H176" s="100"/>
      <c r="I176" s="68"/>
      <c r="J176" s="62"/>
    </row>
    <row r="177" spans="1:10" x14ac:dyDescent="0.2">
      <c r="A177" s="62"/>
      <c r="B177" s="63"/>
      <c r="C177" s="99"/>
      <c r="D177" s="64"/>
      <c r="E177" s="145"/>
      <c r="F177" s="152"/>
      <c r="G177" s="145"/>
      <c r="H177" s="100"/>
      <c r="I177" s="68"/>
      <c r="J177" s="62"/>
    </row>
    <row r="178" spans="1:10" x14ac:dyDescent="0.2">
      <c r="A178" s="62"/>
      <c r="B178" s="63"/>
      <c r="C178" s="99"/>
      <c r="D178" s="64"/>
      <c r="E178" s="145"/>
      <c r="F178" s="152"/>
      <c r="G178" s="145"/>
      <c r="H178" s="100"/>
      <c r="I178" s="68"/>
      <c r="J178" s="62"/>
    </row>
    <row r="179" spans="1:10" x14ac:dyDescent="0.2">
      <c r="A179" s="62"/>
      <c r="B179" s="63"/>
      <c r="C179" s="99"/>
      <c r="D179" s="64"/>
      <c r="E179" s="145"/>
      <c r="F179" s="152"/>
      <c r="G179" s="145"/>
      <c r="H179" s="100"/>
      <c r="I179" s="68"/>
      <c r="J179" s="62"/>
    </row>
    <row r="180" spans="1:10" x14ac:dyDescent="0.2">
      <c r="A180" s="62"/>
      <c r="B180" s="63"/>
      <c r="C180" s="99"/>
      <c r="D180" s="64"/>
      <c r="E180" s="145"/>
      <c r="F180" s="152"/>
      <c r="G180" s="145"/>
      <c r="H180" s="100"/>
      <c r="I180" s="68"/>
      <c r="J180" s="62"/>
    </row>
    <row r="181" spans="1:10" x14ac:dyDescent="0.2">
      <c r="A181" s="62"/>
      <c r="B181" s="63"/>
      <c r="C181" s="99"/>
      <c r="D181" s="64"/>
      <c r="E181" s="145"/>
      <c r="F181" s="152"/>
      <c r="G181" s="145"/>
      <c r="H181" s="100"/>
      <c r="I181" s="68"/>
      <c r="J181" s="62"/>
    </row>
    <row r="182" spans="1:10" x14ac:dyDescent="0.2">
      <c r="A182" s="62"/>
      <c r="B182" s="63"/>
      <c r="C182" s="99"/>
      <c r="D182" s="64"/>
      <c r="E182" s="145"/>
      <c r="F182" s="152"/>
      <c r="G182" s="145"/>
      <c r="H182" s="100"/>
      <c r="I182" s="68"/>
      <c r="J182" s="62"/>
    </row>
    <row r="183" spans="1:10" x14ac:dyDescent="0.2">
      <c r="A183" s="62"/>
      <c r="B183" s="63"/>
      <c r="C183" s="99"/>
      <c r="D183" s="64"/>
      <c r="E183" s="145"/>
      <c r="F183" s="152"/>
      <c r="G183" s="145"/>
      <c r="H183" s="100"/>
      <c r="I183" s="68"/>
      <c r="J183" s="62"/>
    </row>
    <row r="184" spans="1:10" x14ac:dyDescent="0.2">
      <c r="A184" s="62"/>
      <c r="B184" s="63"/>
      <c r="C184" s="99"/>
      <c r="D184" s="64"/>
      <c r="E184" s="145"/>
      <c r="F184" s="152"/>
      <c r="G184" s="145"/>
      <c r="H184" s="100"/>
      <c r="I184" s="68"/>
      <c r="J184" s="62"/>
    </row>
    <row r="185" spans="1:10" x14ac:dyDescent="0.2">
      <c r="A185" s="62"/>
      <c r="B185" s="63"/>
      <c r="C185" s="99"/>
      <c r="D185" s="64"/>
      <c r="E185" s="145"/>
      <c r="F185" s="152"/>
      <c r="G185" s="145"/>
      <c r="H185" s="100"/>
      <c r="I185" s="68"/>
      <c r="J185" s="62"/>
    </row>
    <row r="186" spans="1:10" x14ac:dyDescent="0.2">
      <c r="A186" s="62"/>
      <c r="B186" s="63"/>
      <c r="C186" s="99"/>
      <c r="D186" s="64"/>
      <c r="E186" s="145"/>
      <c r="F186" s="152"/>
      <c r="G186" s="145"/>
      <c r="H186" s="100"/>
      <c r="I186" s="68"/>
      <c r="J186" s="62"/>
    </row>
    <row r="187" spans="1:10" x14ac:dyDescent="0.2">
      <c r="A187" s="62"/>
      <c r="B187" s="63"/>
      <c r="C187" s="99"/>
      <c r="D187" s="64"/>
      <c r="E187" s="145"/>
      <c r="F187" s="152"/>
      <c r="G187" s="145"/>
      <c r="H187" s="100"/>
      <c r="I187" s="68"/>
      <c r="J187" s="62"/>
    </row>
    <row r="188" spans="1:10" x14ac:dyDescent="0.2">
      <c r="A188" s="62"/>
      <c r="B188" s="63"/>
      <c r="C188" s="99"/>
      <c r="D188" s="64"/>
      <c r="E188" s="145"/>
      <c r="F188" s="152"/>
      <c r="G188" s="145"/>
      <c r="H188" s="100"/>
      <c r="I188" s="68"/>
      <c r="J188" s="62"/>
    </row>
    <row r="189" spans="1:10" x14ac:dyDescent="0.2">
      <c r="A189" s="62"/>
      <c r="B189" s="63"/>
      <c r="C189" s="99"/>
      <c r="D189" s="64"/>
      <c r="E189" s="145"/>
      <c r="F189" s="152"/>
      <c r="G189" s="145"/>
      <c r="H189" s="100"/>
      <c r="I189" s="68"/>
      <c r="J189" s="62"/>
    </row>
    <row r="190" spans="1:10" x14ac:dyDescent="0.2">
      <c r="A190" s="62"/>
      <c r="B190" s="63"/>
      <c r="C190" s="99"/>
      <c r="D190" s="64"/>
      <c r="E190" s="145"/>
      <c r="F190" s="152"/>
      <c r="G190" s="145"/>
      <c r="H190" s="100"/>
      <c r="I190" s="68"/>
      <c r="J190" s="62"/>
    </row>
    <row r="191" spans="1:10" x14ac:dyDescent="0.2">
      <c r="A191" s="62"/>
      <c r="B191" s="63"/>
      <c r="C191" s="99"/>
      <c r="D191" s="64"/>
      <c r="E191" s="145"/>
      <c r="F191" s="152"/>
      <c r="G191" s="145"/>
      <c r="H191" s="100"/>
      <c r="I191" s="68"/>
      <c r="J191" s="62"/>
    </row>
    <row r="192" spans="1:10" x14ac:dyDescent="0.2">
      <c r="A192" s="62"/>
      <c r="B192" s="63"/>
      <c r="C192" s="99"/>
      <c r="D192" s="64"/>
      <c r="E192" s="145"/>
      <c r="F192" s="152"/>
      <c r="G192" s="145"/>
      <c r="H192" s="100"/>
      <c r="I192" s="68"/>
      <c r="J192" s="62"/>
    </row>
    <row r="193" spans="1:10" x14ac:dyDescent="0.2">
      <c r="A193" s="62"/>
      <c r="B193" s="63"/>
      <c r="C193" s="99"/>
      <c r="D193" s="64"/>
      <c r="E193" s="145"/>
      <c r="F193" s="152"/>
      <c r="G193" s="145"/>
      <c r="H193" s="100"/>
      <c r="I193" s="68"/>
      <c r="J193" s="62"/>
    </row>
    <row r="194" spans="1:10" x14ac:dyDescent="0.2">
      <c r="A194" s="62"/>
      <c r="B194" s="63"/>
      <c r="C194" s="99"/>
      <c r="D194" s="64"/>
      <c r="E194" s="145"/>
      <c r="F194" s="152"/>
      <c r="G194" s="145"/>
      <c r="H194" s="100"/>
      <c r="I194" s="68"/>
      <c r="J194" s="62"/>
    </row>
    <row r="195" spans="1:10" x14ac:dyDescent="0.2">
      <c r="A195" s="62"/>
      <c r="B195" s="63"/>
      <c r="C195" s="99"/>
      <c r="D195" s="64"/>
      <c r="E195" s="145"/>
      <c r="F195" s="152"/>
      <c r="G195" s="145"/>
      <c r="H195" s="100"/>
      <c r="I195" s="68"/>
      <c r="J195" s="62"/>
    </row>
    <row r="196" spans="1:10" x14ac:dyDescent="0.2">
      <c r="A196" s="62"/>
      <c r="B196" s="63"/>
      <c r="C196" s="99"/>
      <c r="D196" s="64"/>
      <c r="E196" s="145"/>
      <c r="F196" s="152"/>
      <c r="G196" s="145"/>
      <c r="H196" s="100"/>
      <c r="I196" s="68"/>
      <c r="J196" s="62"/>
    </row>
    <row r="197" spans="1:10" x14ac:dyDescent="0.2">
      <c r="A197" s="62"/>
      <c r="B197" s="63"/>
      <c r="C197" s="99"/>
      <c r="D197" s="64"/>
      <c r="E197" s="145"/>
      <c r="F197" s="152"/>
      <c r="G197" s="145"/>
      <c r="H197" s="100"/>
      <c r="I197" s="68"/>
      <c r="J197" s="62"/>
    </row>
    <row r="198" spans="1:10" x14ac:dyDescent="0.2">
      <c r="A198" s="62"/>
      <c r="B198" s="63"/>
      <c r="C198" s="99"/>
      <c r="D198" s="64"/>
      <c r="E198" s="145"/>
      <c r="F198" s="152"/>
      <c r="G198" s="145"/>
      <c r="H198" s="100"/>
      <c r="I198" s="68"/>
      <c r="J198" s="62"/>
    </row>
    <row r="199" spans="1:10" x14ac:dyDescent="0.2">
      <c r="G199" s="145"/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2"/>
  <sheetViews>
    <sheetView workbookViewId="0">
      <selection activeCell="J12" sqref="J12"/>
    </sheetView>
  </sheetViews>
  <sheetFormatPr baseColWidth="10" defaultColWidth="11" defaultRowHeight="16" x14ac:dyDescent="0.2"/>
  <cols>
    <col min="1" max="1" width="3.5" customWidth="1"/>
    <col min="2" max="2" width="9.5" customWidth="1"/>
    <col min="3" max="3" width="16.33203125" customWidth="1"/>
    <col min="4" max="4" width="10.83203125" customWidth="1"/>
    <col min="5" max="5" width="12.33203125" style="151" customWidth="1"/>
    <col min="6" max="6" width="13" style="158" customWidth="1"/>
    <col min="7" max="7" width="16.33203125" style="151" customWidth="1"/>
    <col min="8" max="8" width="12.1640625" customWidth="1"/>
    <col min="9" max="9" width="26.1640625" customWidth="1"/>
    <col min="10" max="10" width="74.33203125" customWidth="1"/>
  </cols>
  <sheetData>
    <row r="1" spans="1:10" x14ac:dyDescent="0.2">
      <c r="A1" s="62"/>
      <c r="B1" s="63"/>
      <c r="C1" s="64"/>
      <c r="D1" s="64"/>
      <c r="E1" s="145"/>
      <c r="F1" s="152"/>
      <c r="G1" s="145"/>
      <c r="H1" s="67"/>
      <c r="I1" s="68"/>
      <c r="J1" s="62"/>
    </row>
    <row r="2" spans="1:10" ht="47" x14ac:dyDescent="0.55000000000000004">
      <c r="A2" s="69"/>
      <c r="B2" s="70" t="s">
        <v>0</v>
      </c>
      <c r="C2" s="70"/>
      <c r="D2" s="70"/>
      <c r="E2" s="146"/>
      <c r="F2" s="153"/>
      <c r="G2" s="146"/>
      <c r="H2" s="73"/>
      <c r="I2" s="74"/>
      <c r="J2" s="69"/>
    </row>
    <row r="3" spans="1:10" x14ac:dyDescent="0.2">
      <c r="A3" s="62"/>
      <c r="B3" s="63"/>
      <c r="C3" s="64"/>
      <c r="D3" s="64"/>
      <c r="E3" s="145"/>
      <c r="F3" s="152"/>
      <c r="G3" s="145"/>
      <c r="H3" s="67"/>
      <c r="I3" s="68"/>
      <c r="J3" s="62"/>
    </row>
    <row r="4" spans="1:10" x14ac:dyDescent="0.2">
      <c r="A4" s="75"/>
      <c r="B4" s="76" t="s">
        <v>1</v>
      </c>
      <c r="C4" s="76"/>
      <c r="D4" s="77"/>
      <c r="E4" s="147"/>
      <c r="F4" s="154"/>
      <c r="G4" s="147">
        <f>SUM(G11:G94)</f>
        <v>2000.5</v>
      </c>
      <c r="H4" s="80"/>
      <c r="I4" s="81"/>
      <c r="J4" s="82"/>
    </row>
    <row r="5" spans="1:10" x14ac:dyDescent="0.2">
      <c r="A5" s="75"/>
      <c r="B5" s="83" t="s">
        <v>2</v>
      </c>
      <c r="C5" s="83"/>
      <c r="D5" s="84"/>
      <c r="E5" s="148">
        <f>SUM(E11:E94)</f>
        <v>2002</v>
      </c>
      <c r="F5" s="155"/>
      <c r="G5" s="148"/>
      <c r="H5" s="87"/>
      <c r="I5" s="88"/>
      <c r="J5" s="89"/>
    </row>
    <row r="6" spans="1:10" x14ac:dyDescent="0.2">
      <c r="A6" s="75"/>
      <c r="B6" s="76" t="s">
        <v>3</v>
      </c>
      <c r="C6" s="76"/>
      <c r="D6" s="77"/>
      <c r="E6" s="147"/>
      <c r="F6" s="154">
        <f>SUM(F11:F94)</f>
        <v>89320</v>
      </c>
      <c r="G6" s="147"/>
      <c r="H6" s="80"/>
      <c r="I6" s="81"/>
      <c r="J6" s="82"/>
    </row>
    <row r="7" spans="1:10" x14ac:dyDescent="0.2">
      <c r="A7" s="75"/>
      <c r="B7" s="133" t="s">
        <v>4</v>
      </c>
      <c r="C7" s="133"/>
      <c r="D7" s="133"/>
      <c r="E7" s="149"/>
      <c r="F7" s="156"/>
      <c r="G7" s="149"/>
      <c r="H7" s="134">
        <f>SUM(H11:H94)</f>
        <v>16.013194444444444</v>
      </c>
      <c r="I7" s="135"/>
      <c r="J7" s="136"/>
    </row>
    <row r="8" spans="1:10" x14ac:dyDescent="0.2">
      <c r="A8" s="62"/>
      <c r="B8" s="63"/>
      <c r="C8" s="64"/>
      <c r="D8" s="64"/>
      <c r="E8" s="145"/>
      <c r="F8" s="152"/>
      <c r="G8" s="145"/>
      <c r="H8" s="67"/>
      <c r="I8" s="68"/>
      <c r="J8" s="62"/>
    </row>
    <row r="9" spans="1:10" ht="19" x14ac:dyDescent="0.25">
      <c r="A9" s="91"/>
      <c r="B9" s="92" t="s">
        <v>62</v>
      </c>
      <c r="C9" s="93" t="s">
        <v>63</v>
      </c>
      <c r="D9" s="93" t="s">
        <v>64</v>
      </c>
      <c r="E9" s="150" t="s">
        <v>65</v>
      </c>
      <c r="F9" s="157" t="s">
        <v>66</v>
      </c>
      <c r="G9" s="150" t="s">
        <v>48</v>
      </c>
      <c r="H9" s="96" t="s">
        <v>49</v>
      </c>
      <c r="I9" s="97" t="s">
        <v>67</v>
      </c>
      <c r="J9" s="98" t="s">
        <v>68</v>
      </c>
    </row>
    <row r="10" spans="1:10" ht="19" x14ac:dyDescent="0.25">
      <c r="A10" s="91"/>
      <c r="B10" s="92"/>
      <c r="C10" s="93"/>
      <c r="D10" s="93"/>
      <c r="E10" s="150"/>
      <c r="F10" s="157"/>
      <c r="G10" s="150"/>
      <c r="H10" s="96"/>
      <c r="I10" s="97"/>
      <c r="J10" s="98"/>
    </row>
    <row r="11" spans="1:10" x14ac:dyDescent="0.2">
      <c r="A11" s="62"/>
      <c r="B11" s="63"/>
      <c r="C11" s="99"/>
      <c r="D11" s="64"/>
      <c r="E11" s="145"/>
      <c r="F11" s="152"/>
      <c r="G11" s="145"/>
      <c r="H11" s="100"/>
      <c r="I11" s="68"/>
      <c r="J11" s="62"/>
    </row>
    <row r="12" spans="1:10" x14ac:dyDescent="0.2">
      <c r="A12" s="62"/>
      <c r="B12" s="63">
        <v>917</v>
      </c>
      <c r="C12" s="99" t="s">
        <v>142</v>
      </c>
      <c r="D12" s="64" t="s">
        <v>19</v>
      </c>
      <c r="E12" s="145">
        <v>24.8</v>
      </c>
      <c r="F12" s="152">
        <v>1260</v>
      </c>
      <c r="G12" s="145">
        <v>24.9</v>
      </c>
      <c r="H12" s="100">
        <v>0.18055555555555555</v>
      </c>
      <c r="I12" s="68"/>
      <c r="J12" s="62" t="s">
        <v>143</v>
      </c>
    </row>
    <row r="13" spans="1:10" x14ac:dyDescent="0.2">
      <c r="A13" s="62"/>
      <c r="B13" s="63">
        <v>916</v>
      </c>
      <c r="C13" s="99" t="s">
        <v>142</v>
      </c>
      <c r="D13" s="64" t="s">
        <v>18</v>
      </c>
      <c r="E13" s="145">
        <v>24.2</v>
      </c>
      <c r="F13" s="152">
        <v>470</v>
      </c>
      <c r="G13" s="145">
        <v>23.9</v>
      </c>
      <c r="H13" s="100">
        <v>0.14930555555555555</v>
      </c>
      <c r="I13" s="68"/>
      <c r="J13" s="62" t="s">
        <v>144</v>
      </c>
    </row>
    <row r="14" spans="1:10" x14ac:dyDescent="0.2">
      <c r="A14" s="62"/>
      <c r="B14" s="63">
        <v>915</v>
      </c>
      <c r="C14" s="99" t="s">
        <v>142</v>
      </c>
      <c r="D14" s="64" t="s">
        <v>19</v>
      </c>
      <c r="E14" s="145">
        <v>18.7</v>
      </c>
      <c r="F14" s="152">
        <v>1450</v>
      </c>
      <c r="G14" s="145">
        <v>18.3</v>
      </c>
      <c r="H14" s="100">
        <v>0.19791666666666666</v>
      </c>
      <c r="I14" s="68" t="s">
        <v>145</v>
      </c>
      <c r="J14" s="62" t="s">
        <v>146</v>
      </c>
    </row>
    <row r="15" spans="1:10" x14ac:dyDescent="0.2">
      <c r="A15" s="62"/>
      <c r="B15" s="63">
        <v>914</v>
      </c>
      <c r="C15" s="99" t="s">
        <v>142</v>
      </c>
      <c r="D15" s="64" t="s">
        <v>19</v>
      </c>
      <c r="E15" s="145">
        <v>18.899999999999999</v>
      </c>
      <c r="F15" s="152">
        <v>250</v>
      </c>
      <c r="G15" s="145">
        <v>18.8</v>
      </c>
      <c r="H15" s="100">
        <v>0.13541666666666666</v>
      </c>
      <c r="I15" s="68"/>
      <c r="J15" s="62" t="s">
        <v>147</v>
      </c>
    </row>
    <row r="16" spans="1:10" x14ac:dyDescent="0.2">
      <c r="A16" s="62"/>
      <c r="B16" s="63">
        <v>913</v>
      </c>
      <c r="C16" s="99" t="s">
        <v>142</v>
      </c>
      <c r="D16" s="64" t="s">
        <v>17</v>
      </c>
      <c r="E16" s="145">
        <v>17.7</v>
      </c>
      <c r="F16" s="152">
        <v>830</v>
      </c>
      <c r="G16" s="145">
        <v>17.399999999999999</v>
      </c>
      <c r="H16" s="100">
        <v>0.1423611111111111</v>
      </c>
      <c r="I16" s="68"/>
      <c r="J16" s="62" t="s">
        <v>148</v>
      </c>
    </row>
    <row r="17" spans="1:10" x14ac:dyDescent="0.2">
      <c r="A17" s="62"/>
      <c r="B17" s="63">
        <v>912</v>
      </c>
      <c r="C17" s="99" t="s">
        <v>142</v>
      </c>
      <c r="D17" s="64" t="s">
        <v>17</v>
      </c>
      <c r="E17" s="145">
        <v>23.6</v>
      </c>
      <c r="F17" s="152">
        <v>1350</v>
      </c>
      <c r="G17" s="145">
        <v>23.4</v>
      </c>
      <c r="H17" s="100">
        <v>0.17708333333333334</v>
      </c>
      <c r="I17" s="68"/>
      <c r="J17" s="62" t="s">
        <v>149</v>
      </c>
    </row>
    <row r="18" spans="1:10" x14ac:dyDescent="0.2">
      <c r="A18" s="62"/>
      <c r="B18" s="63">
        <v>911</v>
      </c>
      <c r="C18" s="99" t="s">
        <v>142</v>
      </c>
      <c r="D18" s="64" t="s">
        <v>17</v>
      </c>
      <c r="E18" s="145">
        <v>19.2</v>
      </c>
      <c r="F18" s="152">
        <v>670</v>
      </c>
      <c r="G18" s="145">
        <v>23</v>
      </c>
      <c r="H18" s="100">
        <v>0.1423611111111111</v>
      </c>
      <c r="I18" s="68"/>
      <c r="J18" s="62" t="s">
        <v>150</v>
      </c>
    </row>
    <row r="19" spans="1:10" x14ac:dyDescent="0.2">
      <c r="A19" s="62"/>
      <c r="B19" s="63">
        <v>910</v>
      </c>
      <c r="C19" s="99" t="s">
        <v>142</v>
      </c>
      <c r="D19" s="64" t="s">
        <v>151</v>
      </c>
      <c r="E19" s="145">
        <v>23.8</v>
      </c>
      <c r="F19" s="152">
        <v>1440</v>
      </c>
      <c r="G19" s="145">
        <v>24.3</v>
      </c>
      <c r="H19" s="100">
        <v>0.23263888888888887</v>
      </c>
      <c r="I19" s="68"/>
      <c r="J19" s="62" t="s">
        <v>152</v>
      </c>
    </row>
    <row r="20" spans="1:10" x14ac:dyDescent="0.2">
      <c r="A20" s="62"/>
      <c r="B20" s="63">
        <v>909</v>
      </c>
      <c r="C20" s="99" t="s">
        <v>142</v>
      </c>
      <c r="D20" s="64" t="s">
        <v>17</v>
      </c>
      <c r="E20" s="145">
        <v>26.5</v>
      </c>
      <c r="F20" s="152">
        <v>1590</v>
      </c>
      <c r="G20" s="145">
        <v>25.5</v>
      </c>
      <c r="H20" s="100">
        <v>0.24652777777777779</v>
      </c>
      <c r="I20" s="68"/>
      <c r="J20" s="62" t="s">
        <v>153</v>
      </c>
    </row>
    <row r="21" spans="1:10" x14ac:dyDescent="0.2">
      <c r="A21" s="62"/>
      <c r="B21" s="63">
        <v>908</v>
      </c>
      <c r="C21" s="99" t="s">
        <v>142</v>
      </c>
      <c r="D21" s="64" t="s">
        <v>18</v>
      </c>
      <c r="E21" s="145">
        <v>25.6</v>
      </c>
      <c r="F21" s="152">
        <v>550</v>
      </c>
      <c r="G21" s="145">
        <v>25.4</v>
      </c>
      <c r="H21" s="100">
        <v>0.18055555555555555</v>
      </c>
      <c r="I21" s="68"/>
      <c r="J21" s="62" t="s">
        <v>154</v>
      </c>
    </row>
    <row r="22" spans="1:10" x14ac:dyDescent="0.2">
      <c r="A22" s="62"/>
      <c r="B22" s="63">
        <v>907</v>
      </c>
      <c r="C22" s="99" t="s">
        <v>155</v>
      </c>
      <c r="D22" s="64" t="s">
        <v>16</v>
      </c>
      <c r="E22" s="145">
        <v>20.3</v>
      </c>
      <c r="F22" s="152">
        <v>1220</v>
      </c>
      <c r="G22" s="145">
        <v>20.7</v>
      </c>
      <c r="H22" s="100">
        <v>0.17708333333333334</v>
      </c>
      <c r="I22" s="68"/>
      <c r="J22" s="62" t="s">
        <v>156</v>
      </c>
    </row>
    <row r="23" spans="1:10" x14ac:dyDescent="0.2">
      <c r="A23" s="62"/>
      <c r="B23" s="63">
        <v>906</v>
      </c>
      <c r="C23" s="99" t="s">
        <v>155</v>
      </c>
      <c r="D23" s="64" t="s">
        <v>16</v>
      </c>
      <c r="E23" s="145">
        <v>17.899999999999999</v>
      </c>
      <c r="F23" s="152">
        <v>1290</v>
      </c>
      <c r="G23" s="145">
        <v>29.1</v>
      </c>
      <c r="H23" s="100">
        <v>0.18055555555555555</v>
      </c>
      <c r="I23" s="68"/>
      <c r="J23" s="62" t="s">
        <v>157</v>
      </c>
    </row>
    <row r="24" spans="1:10" x14ac:dyDescent="0.2">
      <c r="A24" s="62"/>
      <c r="B24" s="63">
        <v>905</v>
      </c>
      <c r="C24" s="99" t="s">
        <v>155</v>
      </c>
      <c r="D24" s="64" t="s">
        <v>16</v>
      </c>
      <c r="E24" s="145">
        <v>19.8</v>
      </c>
      <c r="F24" s="152">
        <v>1490</v>
      </c>
      <c r="G24" s="145">
        <v>20.3</v>
      </c>
      <c r="H24" s="100">
        <v>0.21180555555555555</v>
      </c>
      <c r="I24" s="68"/>
      <c r="J24" s="62" t="s">
        <v>158</v>
      </c>
    </row>
    <row r="25" spans="1:10" x14ac:dyDescent="0.2">
      <c r="A25" s="62"/>
      <c r="B25" s="63">
        <v>904</v>
      </c>
      <c r="C25" s="99" t="s">
        <v>155</v>
      </c>
      <c r="D25" s="64" t="s">
        <v>16</v>
      </c>
      <c r="E25" s="145">
        <v>24.8</v>
      </c>
      <c r="F25" s="152">
        <v>2310</v>
      </c>
      <c r="G25" s="145">
        <v>20.8</v>
      </c>
      <c r="H25" s="100">
        <v>0.28125</v>
      </c>
      <c r="I25" s="68"/>
      <c r="J25" s="62" t="s">
        <v>159</v>
      </c>
    </row>
    <row r="26" spans="1:10" x14ac:dyDescent="0.2">
      <c r="A26" s="62"/>
      <c r="B26" s="63">
        <v>903</v>
      </c>
      <c r="C26" s="99" t="s">
        <v>155</v>
      </c>
      <c r="D26" s="64" t="s">
        <v>16</v>
      </c>
      <c r="E26" s="145">
        <v>24.5</v>
      </c>
      <c r="F26" s="152">
        <v>1620</v>
      </c>
      <c r="G26" s="145">
        <v>20.100000000000001</v>
      </c>
      <c r="H26" s="100">
        <v>0.23611111111111113</v>
      </c>
      <c r="I26" s="68"/>
      <c r="J26" s="62" t="s">
        <v>160</v>
      </c>
    </row>
    <row r="27" spans="1:10" x14ac:dyDescent="0.2">
      <c r="A27" s="62"/>
      <c r="B27" s="63">
        <v>902</v>
      </c>
      <c r="C27" s="99" t="s">
        <v>155</v>
      </c>
      <c r="D27" s="64" t="s">
        <v>16</v>
      </c>
      <c r="E27" s="145">
        <v>32</v>
      </c>
      <c r="F27" s="152">
        <v>1930</v>
      </c>
      <c r="G27" s="145">
        <v>33</v>
      </c>
      <c r="H27" s="100">
        <v>0.2951388888888889</v>
      </c>
      <c r="I27" s="68"/>
      <c r="J27" s="62" t="s">
        <v>161</v>
      </c>
    </row>
    <row r="28" spans="1:10" x14ac:dyDescent="0.2">
      <c r="A28" s="62"/>
      <c r="B28" s="63">
        <v>901</v>
      </c>
      <c r="C28" s="99" t="s">
        <v>155</v>
      </c>
      <c r="D28" s="64" t="s">
        <v>16</v>
      </c>
      <c r="E28" s="145">
        <v>26.3</v>
      </c>
      <c r="F28" s="152">
        <v>1600</v>
      </c>
      <c r="G28" s="145">
        <v>27.1</v>
      </c>
      <c r="H28" s="100">
        <v>0.2986111111111111</v>
      </c>
      <c r="I28" s="68" t="s">
        <v>162</v>
      </c>
      <c r="J28" s="62" t="s">
        <v>163</v>
      </c>
    </row>
    <row r="29" spans="1:10" x14ac:dyDescent="0.2">
      <c r="A29" s="62"/>
      <c r="B29" s="63">
        <v>900</v>
      </c>
      <c r="C29" s="99" t="s">
        <v>155</v>
      </c>
      <c r="D29" s="64" t="s">
        <v>16</v>
      </c>
      <c r="E29" s="145">
        <v>23.7</v>
      </c>
      <c r="F29" s="152">
        <v>1630</v>
      </c>
      <c r="G29" s="145">
        <v>25.9</v>
      </c>
      <c r="H29" s="100">
        <v>0.22569444444444445</v>
      </c>
      <c r="I29" s="68"/>
      <c r="J29" s="62" t="s">
        <v>164</v>
      </c>
    </row>
    <row r="30" spans="1:10" x14ac:dyDescent="0.2">
      <c r="A30" s="62"/>
      <c r="B30" s="63">
        <v>899</v>
      </c>
      <c r="C30" s="99" t="s">
        <v>155</v>
      </c>
      <c r="D30" s="64" t="s">
        <v>16</v>
      </c>
      <c r="E30" s="145">
        <v>19</v>
      </c>
      <c r="F30" s="152">
        <v>1640</v>
      </c>
      <c r="G30" s="145">
        <v>16.399999999999999</v>
      </c>
      <c r="H30" s="100">
        <v>0.20486111111111113</v>
      </c>
      <c r="I30" s="68"/>
      <c r="J30" s="62" t="s">
        <v>165</v>
      </c>
    </row>
    <row r="31" spans="1:10" x14ac:dyDescent="0.2">
      <c r="A31" s="62"/>
      <c r="B31" s="63">
        <v>898</v>
      </c>
      <c r="C31" s="99" t="s">
        <v>155</v>
      </c>
      <c r="D31" s="64" t="s">
        <v>16</v>
      </c>
      <c r="E31" s="145">
        <v>25.4</v>
      </c>
      <c r="F31" s="152">
        <v>1690</v>
      </c>
      <c r="G31" s="145">
        <v>22.7</v>
      </c>
      <c r="H31" s="100">
        <v>0.27083333333333331</v>
      </c>
      <c r="I31" s="68"/>
      <c r="J31" s="62" t="s">
        <v>166</v>
      </c>
    </row>
    <row r="32" spans="1:10" x14ac:dyDescent="0.2">
      <c r="A32" s="62"/>
      <c r="B32" s="63">
        <v>897</v>
      </c>
      <c r="C32" s="99" t="s">
        <v>155</v>
      </c>
      <c r="D32" s="64" t="s">
        <v>16</v>
      </c>
      <c r="E32" s="145">
        <v>22</v>
      </c>
      <c r="F32" s="152">
        <v>1280</v>
      </c>
      <c r="G32" s="145">
        <v>21.3</v>
      </c>
      <c r="H32" s="100">
        <v>0.19791666666666666</v>
      </c>
      <c r="I32" s="68"/>
      <c r="J32" s="62" t="s">
        <v>167</v>
      </c>
    </row>
    <row r="33" spans="1:10" x14ac:dyDescent="0.2">
      <c r="A33" s="62"/>
      <c r="B33" s="63">
        <v>896</v>
      </c>
      <c r="C33" s="99" t="s">
        <v>168</v>
      </c>
      <c r="D33" s="64" t="s">
        <v>18</v>
      </c>
      <c r="E33" s="145">
        <v>22.7</v>
      </c>
      <c r="F33" s="152">
        <v>370</v>
      </c>
      <c r="G33" s="145">
        <v>22.5</v>
      </c>
      <c r="H33" s="100">
        <v>0.15972222222222224</v>
      </c>
      <c r="I33" s="68"/>
      <c r="J33" s="62" t="s">
        <v>169</v>
      </c>
    </row>
    <row r="34" spans="1:10" x14ac:dyDescent="0.2">
      <c r="A34" s="62"/>
      <c r="B34" s="63">
        <v>895</v>
      </c>
      <c r="C34" s="99" t="s">
        <v>168</v>
      </c>
      <c r="D34" s="64" t="s">
        <v>16</v>
      </c>
      <c r="E34" s="145">
        <v>20.7</v>
      </c>
      <c r="F34" s="152">
        <v>1480</v>
      </c>
      <c r="G34" s="145">
        <v>22.7</v>
      </c>
      <c r="H34" s="100">
        <v>0.20138888888888887</v>
      </c>
      <c r="I34" s="68"/>
      <c r="J34" s="62" t="s">
        <v>170</v>
      </c>
    </row>
    <row r="35" spans="1:10" x14ac:dyDescent="0.2">
      <c r="A35" s="62"/>
      <c r="B35" s="63">
        <v>894</v>
      </c>
      <c r="C35" s="99" t="s">
        <v>168</v>
      </c>
      <c r="D35" s="64" t="s">
        <v>16</v>
      </c>
      <c r="E35" s="145">
        <v>27.8</v>
      </c>
      <c r="F35" s="152">
        <v>2120</v>
      </c>
      <c r="G35" s="145">
        <v>26</v>
      </c>
      <c r="H35" s="100">
        <v>0.2638888888888889</v>
      </c>
      <c r="I35" s="68"/>
      <c r="J35" s="62" t="s">
        <v>171</v>
      </c>
    </row>
    <row r="36" spans="1:10" x14ac:dyDescent="0.2">
      <c r="A36" s="62"/>
      <c r="B36" s="63">
        <v>893</v>
      </c>
      <c r="C36" s="99" t="s">
        <v>168</v>
      </c>
      <c r="D36" s="64" t="s">
        <v>16</v>
      </c>
      <c r="E36" s="145">
        <v>23.3</v>
      </c>
      <c r="F36" s="152">
        <v>1180</v>
      </c>
      <c r="G36" s="145">
        <v>22.7</v>
      </c>
      <c r="H36" s="100">
        <v>0.21180555555555555</v>
      </c>
      <c r="I36" s="68"/>
      <c r="J36" s="62" t="s">
        <v>172</v>
      </c>
    </row>
    <row r="37" spans="1:10" x14ac:dyDescent="0.2">
      <c r="A37" s="62"/>
      <c r="B37" s="63">
        <v>892</v>
      </c>
      <c r="C37" s="99" t="s">
        <v>168</v>
      </c>
      <c r="D37" s="64" t="s">
        <v>18</v>
      </c>
      <c r="E37" s="145">
        <v>23.2</v>
      </c>
      <c r="F37" s="152">
        <v>750</v>
      </c>
      <c r="G37" s="145">
        <v>23</v>
      </c>
      <c r="H37" s="100">
        <v>0.16319444444444445</v>
      </c>
      <c r="I37" s="68"/>
      <c r="J37" s="62" t="s">
        <v>173</v>
      </c>
    </row>
    <row r="38" spans="1:10" x14ac:dyDescent="0.2">
      <c r="A38" s="62"/>
      <c r="B38" s="63">
        <v>891</v>
      </c>
      <c r="C38" s="99" t="s">
        <v>168</v>
      </c>
      <c r="D38" s="64" t="s">
        <v>16</v>
      </c>
      <c r="E38" s="145">
        <v>24.6</v>
      </c>
      <c r="F38" s="152">
        <v>1950</v>
      </c>
      <c r="G38" s="145">
        <v>24.6</v>
      </c>
      <c r="H38" s="100">
        <v>0.28125</v>
      </c>
      <c r="I38" s="68"/>
      <c r="J38" s="62" t="s">
        <v>174</v>
      </c>
    </row>
    <row r="39" spans="1:10" x14ac:dyDescent="0.2">
      <c r="A39" s="62"/>
      <c r="B39" s="63">
        <v>890</v>
      </c>
      <c r="C39" s="99" t="s">
        <v>168</v>
      </c>
      <c r="D39" s="64" t="s">
        <v>18</v>
      </c>
      <c r="E39" s="145">
        <v>22.9</v>
      </c>
      <c r="F39" s="152">
        <v>1860</v>
      </c>
      <c r="G39" s="145">
        <v>22.4</v>
      </c>
      <c r="H39" s="100">
        <v>0.22569444444444445</v>
      </c>
      <c r="I39" s="68"/>
      <c r="J39" s="62" t="s">
        <v>175</v>
      </c>
    </row>
    <row r="40" spans="1:10" x14ac:dyDescent="0.2">
      <c r="A40" s="62"/>
      <c r="B40" s="63">
        <v>889</v>
      </c>
      <c r="C40" s="99" t="s">
        <v>168</v>
      </c>
      <c r="D40" s="64" t="s">
        <v>16</v>
      </c>
      <c r="E40" s="145">
        <v>17.8</v>
      </c>
      <c r="F40" s="152">
        <v>1410</v>
      </c>
      <c r="G40" s="145">
        <v>17.5</v>
      </c>
      <c r="H40" s="100">
        <v>0.15972222222222224</v>
      </c>
      <c r="I40" s="68"/>
      <c r="J40" s="62" t="s">
        <v>176</v>
      </c>
    </row>
    <row r="41" spans="1:10" x14ac:dyDescent="0.2">
      <c r="A41" s="62"/>
      <c r="B41" s="63">
        <v>888</v>
      </c>
      <c r="C41" s="99" t="s">
        <v>168</v>
      </c>
      <c r="D41" s="64" t="s">
        <v>16</v>
      </c>
      <c r="E41" s="145">
        <v>23.2</v>
      </c>
      <c r="F41" s="152">
        <v>1340</v>
      </c>
      <c r="G41" s="145">
        <v>23.7</v>
      </c>
      <c r="H41" s="100">
        <v>0.20138888888888887</v>
      </c>
      <c r="I41" s="68"/>
      <c r="J41" s="62" t="s">
        <v>177</v>
      </c>
    </row>
    <row r="42" spans="1:10" x14ac:dyDescent="0.2">
      <c r="A42" s="62"/>
      <c r="B42" s="63">
        <v>887</v>
      </c>
      <c r="C42" s="99" t="s">
        <v>178</v>
      </c>
      <c r="D42" s="64" t="s">
        <v>19</v>
      </c>
      <c r="E42" s="145">
        <v>28.1</v>
      </c>
      <c r="F42" s="152">
        <v>1760</v>
      </c>
      <c r="G42" s="145">
        <v>29.4</v>
      </c>
      <c r="H42" s="100">
        <v>0.2388888888888889</v>
      </c>
      <c r="I42" s="68"/>
      <c r="J42" s="62" t="s">
        <v>179</v>
      </c>
    </row>
    <row r="43" spans="1:10" x14ac:dyDescent="0.2">
      <c r="A43" s="62"/>
      <c r="B43" s="63">
        <v>886</v>
      </c>
      <c r="C43" s="99" t="s">
        <v>178</v>
      </c>
      <c r="D43" s="64" t="s">
        <v>19</v>
      </c>
      <c r="E43" s="145">
        <v>22</v>
      </c>
      <c r="F43" s="152">
        <v>1190</v>
      </c>
      <c r="G43" s="145">
        <v>20.399999999999999</v>
      </c>
      <c r="H43" s="100">
        <v>0.17013888888888887</v>
      </c>
      <c r="I43" s="68"/>
      <c r="J43" s="62" t="s">
        <v>180</v>
      </c>
    </row>
    <row r="44" spans="1:10" x14ac:dyDescent="0.2">
      <c r="A44" s="62"/>
      <c r="B44" s="63">
        <v>885</v>
      </c>
      <c r="C44" s="99" t="s">
        <v>178</v>
      </c>
      <c r="D44" s="64" t="s">
        <v>19</v>
      </c>
      <c r="E44" s="145">
        <v>19.2</v>
      </c>
      <c r="F44" s="152">
        <v>950</v>
      </c>
      <c r="G44" s="145">
        <v>19.2</v>
      </c>
      <c r="H44" s="100">
        <v>0.1388888888888889</v>
      </c>
      <c r="I44" s="68"/>
      <c r="J44" s="62" t="s">
        <v>181</v>
      </c>
    </row>
    <row r="45" spans="1:10" x14ac:dyDescent="0.2">
      <c r="A45" s="62"/>
      <c r="B45" s="63">
        <v>884</v>
      </c>
      <c r="C45" s="99" t="s">
        <v>178</v>
      </c>
      <c r="D45" s="64" t="s">
        <v>18</v>
      </c>
      <c r="E45" s="145">
        <v>20.399999999999999</v>
      </c>
      <c r="F45" s="152">
        <v>520</v>
      </c>
      <c r="G45" s="145">
        <v>22.8</v>
      </c>
      <c r="H45" s="100">
        <v>0.11458333333333333</v>
      </c>
      <c r="I45" s="68"/>
      <c r="J45" s="62" t="s">
        <v>182</v>
      </c>
    </row>
    <row r="46" spans="1:10" x14ac:dyDescent="0.2">
      <c r="A46" s="62"/>
      <c r="B46" s="63">
        <v>883</v>
      </c>
      <c r="C46" s="99" t="s">
        <v>178</v>
      </c>
      <c r="D46" s="64" t="s">
        <v>19</v>
      </c>
      <c r="E46" s="145">
        <v>22.8</v>
      </c>
      <c r="F46" s="152">
        <v>1310</v>
      </c>
      <c r="G46" s="145">
        <v>24.8</v>
      </c>
      <c r="H46" s="100">
        <v>0.19097222222222221</v>
      </c>
      <c r="I46" s="68"/>
      <c r="J46" s="62" t="s">
        <v>183</v>
      </c>
    </row>
    <row r="47" spans="1:10" x14ac:dyDescent="0.2">
      <c r="A47" s="62"/>
      <c r="B47" s="63">
        <v>882</v>
      </c>
      <c r="C47" s="99" t="s">
        <v>178</v>
      </c>
      <c r="D47" s="64" t="s">
        <v>19</v>
      </c>
      <c r="E47" s="145">
        <v>20.6</v>
      </c>
      <c r="F47" s="152">
        <v>1190</v>
      </c>
      <c r="G47" s="145">
        <v>20.6</v>
      </c>
      <c r="H47" s="100">
        <v>0.16319444444444445</v>
      </c>
      <c r="I47" s="68"/>
      <c r="J47" s="62" t="s">
        <v>184</v>
      </c>
    </row>
    <row r="48" spans="1:10" x14ac:dyDescent="0.2">
      <c r="A48" s="62"/>
      <c r="B48" s="63">
        <v>881</v>
      </c>
      <c r="C48" s="99" t="s">
        <v>178</v>
      </c>
      <c r="D48" s="64" t="s">
        <v>18</v>
      </c>
      <c r="E48" s="145">
        <v>20.5</v>
      </c>
      <c r="F48" s="152">
        <v>1480</v>
      </c>
      <c r="G48" s="145">
        <v>20.3</v>
      </c>
      <c r="H48" s="100">
        <v>0.18402777777777779</v>
      </c>
      <c r="I48" s="68"/>
      <c r="J48" s="62" t="s">
        <v>185</v>
      </c>
    </row>
    <row r="49" spans="1:10" x14ac:dyDescent="0.2">
      <c r="A49" s="62"/>
      <c r="B49" s="63">
        <v>880</v>
      </c>
      <c r="C49" s="99" t="s">
        <v>178</v>
      </c>
      <c r="D49" s="64" t="s">
        <v>19</v>
      </c>
      <c r="E49" s="145">
        <v>22.1</v>
      </c>
      <c r="F49" s="152">
        <v>1800</v>
      </c>
      <c r="G49" s="145">
        <v>22.9</v>
      </c>
      <c r="H49" s="100">
        <v>0.23611111111111113</v>
      </c>
      <c r="I49" s="68"/>
      <c r="J49" s="62" t="s">
        <v>186</v>
      </c>
    </row>
    <row r="50" spans="1:10" x14ac:dyDescent="0.2">
      <c r="A50" s="62"/>
      <c r="B50" s="63">
        <v>879</v>
      </c>
      <c r="C50" s="99" t="s">
        <v>187</v>
      </c>
      <c r="D50" s="64" t="s">
        <v>17</v>
      </c>
      <c r="E50" s="145">
        <v>24.5</v>
      </c>
      <c r="F50" s="152">
        <v>1520</v>
      </c>
      <c r="G50" s="145">
        <v>22.9</v>
      </c>
      <c r="H50" s="100">
        <v>0.20486111111111113</v>
      </c>
      <c r="I50" s="68"/>
      <c r="J50" s="62" t="s">
        <v>188</v>
      </c>
    </row>
    <row r="51" spans="1:10" x14ac:dyDescent="0.2">
      <c r="A51" s="62"/>
      <c r="B51" s="63">
        <v>878</v>
      </c>
      <c r="C51" s="99" t="s">
        <v>187</v>
      </c>
      <c r="D51" s="64" t="s">
        <v>18</v>
      </c>
      <c r="E51" s="145">
        <v>24.1</v>
      </c>
      <c r="F51" s="152">
        <v>430</v>
      </c>
      <c r="G51" s="145">
        <v>24.3</v>
      </c>
      <c r="H51" s="100">
        <v>0.15277777777777776</v>
      </c>
      <c r="I51" s="68"/>
      <c r="J51" s="62" t="s">
        <v>189</v>
      </c>
    </row>
    <row r="52" spans="1:10" x14ac:dyDescent="0.2">
      <c r="A52" s="62"/>
      <c r="B52" s="63">
        <v>877</v>
      </c>
      <c r="C52" s="99" t="s">
        <v>187</v>
      </c>
      <c r="D52" s="64" t="s">
        <v>19</v>
      </c>
      <c r="E52" s="145">
        <v>21.9</v>
      </c>
      <c r="F52" s="152">
        <v>660</v>
      </c>
      <c r="G52" s="145">
        <v>22.2</v>
      </c>
      <c r="H52" s="100">
        <v>0.16319444444444445</v>
      </c>
      <c r="I52" s="68" t="s">
        <v>190</v>
      </c>
      <c r="J52" s="62" t="s">
        <v>191</v>
      </c>
    </row>
    <row r="53" spans="1:10" x14ac:dyDescent="0.2">
      <c r="A53" s="62"/>
      <c r="B53" s="63">
        <v>876</v>
      </c>
      <c r="C53" s="99" t="s">
        <v>187</v>
      </c>
      <c r="D53" s="64" t="s">
        <v>19</v>
      </c>
      <c r="E53" s="145">
        <v>22.7</v>
      </c>
      <c r="F53" s="152">
        <v>1130</v>
      </c>
      <c r="G53" s="145">
        <v>22.7</v>
      </c>
      <c r="H53" s="100">
        <v>0.17708333333333334</v>
      </c>
      <c r="I53" s="68"/>
      <c r="J53" s="62" t="s">
        <v>192</v>
      </c>
    </row>
    <row r="54" spans="1:10" x14ac:dyDescent="0.2">
      <c r="A54" s="62"/>
      <c r="B54" s="63">
        <v>875</v>
      </c>
      <c r="C54" s="99" t="s">
        <v>187</v>
      </c>
      <c r="D54" s="64" t="s">
        <v>18</v>
      </c>
      <c r="E54" s="145">
        <v>22.2</v>
      </c>
      <c r="F54" s="152">
        <v>1500</v>
      </c>
      <c r="G54" s="145">
        <v>21.5</v>
      </c>
      <c r="H54" s="100">
        <v>0.20833333333333334</v>
      </c>
      <c r="I54" s="68"/>
      <c r="J54" s="62" t="s">
        <v>193</v>
      </c>
    </row>
    <row r="55" spans="1:10" x14ac:dyDescent="0.2">
      <c r="A55" s="62"/>
      <c r="B55" s="63">
        <v>874</v>
      </c>
      <c r="C55" s="99" t="s">
        <v>187</v>
      </c>
      <c r="D55" s="64" t="s">
        <v>19</v>
      </c>
      <c r="E55" s="145">
        <v>21.7</v>
      </c>
      <c r="F55" s="152">
        <v>1010</v>
      </c>
      <c r="G55" s="145">
        <v>21.5</v>
      </c>
      <c r="H55" s="100">
        <v>0.17013888888888887</v>
      </c>
      <c r="I55" s="68"/>
      <c r="J55" s="62" t="s">
        <v>194</v>
      </c>
    </row>
    <row r="56" spans="1:10" x14ac:dyDescent="0.2">
      <c r="A56" s="62"/>
      <c r="B56" s="63">
        <v>873</v>
      </c>
      <c r="C56" s="99" t="s">
        <v>187</v>
      </c>
      <c r="D56" s="64" t="s">
        <v>17</v>
      </c>
      <c r="E56" s="145">
        <v>20</v>
      </c>
      <c r="F56" s="152">
        <v>600</v>
      </c>
      <c r="G56" s="145">
        <v>19.7</v>
      </c>
      <c r="H56" s="100">
        <v>0.15277777777777776</v>
      </c>
      <c r="I56" s="68"/>
      <c r="J56" s="62" t="s">
        <v>195</v>
      </c>
    </row>
    <row r="57" spans="1:10" x14ac:dyDescent="0.2">
      <c r="A57" s="62"/>
      <c r="B57" s="63">
        <v>872</v>
      </c>
      <c r="C57" s="99" t="s">
        <v>187</v>
      </c>
      <c r="D57" s="64" t="s">
        <v>19</v>
      </c>
      <c r="E57" s="145">
        <v>18.8</v>
      </c>
      <c r="F57" s="152">
        <v>390</v>
      </c>
      <c r="G57" s="145">
        <v>19</v>
      </c>
      <c r="H57" s="100">
        <v>0.13194444444444445</v>
      </c>
      <c r="I57" s="68"/>
      <c r="J57" s="62" t="s">
        <v>196</v>
      </c>
    </row>
    <row r="58" spans="1:10" x14ac:dyDescent="0.2">
      <c r="A58" s="62"/>
      <c r="B58" s="63">
        <v>871</v>
      </c>
      <c r="C58" s="99" t="s">
        <v>187</v>
      </c>
      <c r="D58" s="64" t="s">
        <v>18</v>
      </c>
      <c r="E58" s="145">
        <v>15.6</v>
      </c>
      <c r="F58" s="152">
        <v>140</v>
      </c>
      <c r="G58" s="145">
        <v>15.5</v>
      </c>
      <c r="H58" s="100">
        <v>0.11805555555555557</v>
      </c>
      <c r="I58" s="68" t="s">
        <v>197</v>
      </c>
      <c r="J58" s="62" t="s">
        <v>198</v>
      </c>
    </row>
    <row r="59" spans="1:10" x14ac:dyDescent="0.2">
      <c r="A59" s="62"/>
      <c r="B59" s="63">
        <v>870</v>
      </c>
      <c r="C59" s="99" t="s">
        <v>199</v>
      </c>
      <c r="D59" s="64" t="s">
        <v>18</v>
      </c>
      <c r="E59" s="145">
        <v>24.5</v>
      </c>
      <c r="F59" s="152">
        <v>750</v>
      </c>
      <c r="G59" s="145">
        <v>24.1</v>
      </c>
      <c r="H59" s="100">
        <v>0.17013888888888887</v>
      </c>
      <c r="I59" s="68"/>
      <c r="J59" s="62" t="s">
        <v>200</v>
      </c>
    </row>
    <row r="60" spans="1:10" x14ac:dyDescent="0.2">
      <c r="A60" s="62"/>
      <c r="B60" s="63">
        <v>869</v>
      </c>
      <c r="C60" s="99" t="s">
        <v>199</v>
      </c>
      <c r="D60" s="64" t="s">
        <v>19</v>
      </c>
      <c r="E60" s="145">
        <v>21.4</v>
      </c>
      <c r="F60" s="152">
        <v>1320</v>
      </c>
      <c r="G60" s="145">
        <v>21.3</v>
      </c>
      <c r="H60" s="100">
        <v>0.18402777777777779</v>
      </c>
      <c r="I60" s="68"/>
      <c r="J60" s="62" t="s">
        <v>201</v>
      </c>
    </row>
    <row r="61" spans="1:10" x14ac:dyDescent="0.2">
      <c r="A61" s="62"/>
      <c r="B61" s="63">
        <v>868</v>
      </c>
      <c r="C61" s="99" t="s">
        <v>199</v>
      </c>
      <c r="D61" s="64" t="s">
        <v>18</v>
      </c>
      <c r="E61" s="145">
        <v>23.2</v>
      </c>
      <c r="F61" s="152">
        <v>320</v>
      </c>
      <c r="G61" s="145">
        <v>22.7</v>
      </c>
      <c r="H61" s="100">
        <v>0.15972222222222224</v>
      </c>
      <c r="I61" s="68"/>
      <c r="J61" s="62" t="s">
        <v>202</v>
      </c>
    </row>
    <row r="62" spans="1:10" x14ac:dyDescent="0.2">
      <c r="A62" s="62"/>
      <c r="B62" s="63">
        <v>867</v>
      </c>
      <c r="C62" s="99" t="s">
        <v>199</v>
      </c>
      <c r="D62" s="64" t="s">
        <v>18</v>
      </c>
      <c r="E62" s="145">
        <v>31.3</v>
      </c>
      <c r="F62" s="152">
        <v>1400</v>
      </c>
      <c r="G62" s="145">
        <v>31.8</v>
      </c>
      <c r="H62" s="100">
        <v>0.23263888888888887</v>
      </c>
      <c r="I62" s="68"/>
      <c r="J62" s="62" t="s">
        <v>203</v>
      </c>
    </row>
    <row r="63" spans="1:10" x14ac:dyDescent="0.2">
      <c r="A63" s="62"/>
      <c r="B63" s="63">
        <v>866</v>
      </c>
      <c r="C63" s="99" t="s">
        <v>199</v>
      </c>
      <c r="D63" s="64" t="s">
        <v>204</v>
      </c>
      <c r="E63" s="145">
        <v>27.1</v>
      </c>
      <c r="F63" s="152">
        <v>1440</v>
      </c>
      <c r="G63" s="145">
        <v>27.4</v>
      </c>
      <c r="H63" s="100">
        <v>0.22916666666666666</v>
      </c>
      <c r="I63" s="68"/>
      <c r="J63" s="62" t="s">
        <v>205</v>
      </c>
    </row>
    <row r="64" spans="1:10" x14ac:dyDescent="0.2">
      <c r="A64" s="62"/>
      <c r="B64" s="63">
        <v>865</v>
      </c>
      <c r="C64" s="99" t="s">
        <v>199</v>
      </c>
      <c r="D64" s="64" t="s">
        <v>18</v>
      </c>
      <c r="E64" s="145">
        <v>23.9</v>
      </c>
      <c r="F64" s="152">
        <v>670</v>
      </c>
      <c r="G64" s="145">
        <v>22.8</v>
      </c>
      <c r="H64" s="100">
        <v>0.1875</v>
      </c>
      <c r="I64" s="68"/>
      <c r="J64" s="62" t="s">
        <v>206</v>
      </c>
    </row>
    <row r="65" spans="1:10" x14ac:dyDescent="0.2">
      <c r="A65" s="62"/>
      <c r="B65" s="63">
        <v>864</v>
      </c>
      <c r="C65" s="99" t="s">
        <v>199</v>
      </c>
      <c r="D65" s="64" t="s">
        <v>19</v>
      </c>
      <c r="E65" s="145">
        <v>23.6</v>
      </c>
      <c r="F65" s="152">
        <v>1210</v>
      </c>
      <c r="G65" s="145">
        <v>23.9</v>
      </c>
      <c r="H65" s="100">
        <v>0.19097222222222221</v>
      </c>
      <c r="I65" s="68"/>
      <c r="J65" s="62" t="s">
        <v>207</v>
      </c>
    </row>
    <row r="66" spans="1:10" x14ac:dyDescent="0.2">
      <c r="A66" s="62"/>
      <c r="B66" s="63">
        <v>863</v>
      </c>
      <c r="C66" s="99" t="s">
        <v>208</v>
      </c>
      <c r="D66" s="64" t="s">
        <v>18</v>
      </c>
      <c r="E66" s="145">
        <v>20.8</v>
      </c>
      <c r="F66" s="152">
        <v>680</v>
      </c>
      <c r="G66" s="145">
        <v>20.399999999999999</v>
      </c>
      <c r="H66" s="100">
        <v>0.16319444444444445</v>
      </c>
      <c r="I66" s="68"/>
      <c r="J66" s="62" t="s">
        <v>209</v>
      </c>
    </row>
    <row r="67" spans="1:10" x14ac:dyDescent="0.2">
      <c r="A67" s="62"/>
      <c r="B67" s="63">
        <v>862</v>
      </c>
      <c r="C67" s="99" t="s">
        <v>208</v>
      </c>
      <c r="D67" s="64" t="s">
        <v>18</v>
      </c>
      <c r="E67" s="145">
        <v>26.2</v>
      </c>
      <c r="F67" s="152">
        <v>340</v>
      </c>
      <c r="G67" s="145">
        <v>27.4</v>
      </c>
      <c r="H67" s="100">
        <v>0.16319444444444445</v>
      </c>
      <c r="I67" s="68"/>
      <c r="J67" s="62" t="s">
        <v>210</v>
      </c>
    </row>
    <row r="68" spans="1:10" x14ac:dyDescent="0.2">
      <c r="A68" s="62"/>
      <c r="B68" s="63">
        <v>861</v>
      </c>
      <c r="C68" s="99" t="s">
        <v>208</v>
      </c>
      <c r="D68" s="64" t="s">
        <v>19</v>
      </c>
      <c r="E68" s="145">
        <v>33</v>
      </c>
      <c r="F68" s="152">
        <v>740</v>
      </c>
      <c r="G68" s="145">
        <v>32.200000000000003</v>
      </c>
      <c r="H68" s="100">
        <v>0.21527777777777779</v>
      </c>
      <c r="I68" s="68"/>
      <c r="J68" s="62" t="s">
        <v>211</v>
      </c>
    </row>
    <row r="69" spans="1:10" x14ac:dyDescent="0.2">
      <c r="A69" s="62"/>
      <c r="B69" s="63">
        <v>860</v>
      </c>
      <c r="C69" s="99" t="s">
        <v>208</v>
      </c>
      <c r="D69" s="64" t="s">
        <v>19</v>
      </c>
      <c r="E69" s="145">
        <v>28</v>
      </c>
      <c r="F69" s="152">
        <v>1430</v>
      </c>
      <c r="G69" s="145">
        <v>27.6</v>
      </c>
      <c r="H69" s="100">
        <v>0.23611111111111113</v>
      </c>
      <c r="I69" s="68"/>
      <c r="J69" s="62" t="s">
        <v>212</v>
      </c>
    </row>
    <row r="70" spans="1:10" x14ac:dyDescent="0.2">
      <c r="A70" s="62"/>
      <c r="B70" s="63">
        <v>859</v>
      </c>
      <c r="C70" s="99" t="s">
        <v>208</v>
      </c>
      <c r="D70" s="64" t="s">
        <v>19</v>
      </c>
      <c r="E70" s="145">
        <v>28.5</v>
      </c>
      <c r="F70" s="152">
        <v>500</v>
      </c>
      <c r="G70" s="145">
        <v>28.2</v>
      </c>
      <c r="H70" s="100">
        <v>0.19097222222222221</v>
      </c>
      <c r="I70" s="68"/>
      <c r="J70" s="62" t="s">
        <v>213</v>
      </c>
    </row>
    <row r="71" spans="1:10" x14ac:dyDescent="0.2">
      <c r="A71" s="62"/>
      <c r="B71" s="63">
        <v>858</v>
      </c>
      <c r="C71" s="99" t="s">
        <v>208</v>
      </c>
      <c r="D71" s="64" t="s">
        <v>18</v>
      </c>
      <c r="E71" s="145">
        <v>23.5</v>
      </c>
      <c r="F71" s="152">
        <v>390</v>
      </c>
      <c r="G71" s="145">
        <v>23.7</v>
      </c>
      <c r="H71" s="100">
        <v>0.15625</v>
      </c>
      <c r="I71" s="68"/>
      <c r="J71" s="62" t="s">
        <v>214</v>
      </c>
    </row>
    <row r="72" spans="1:10" x14ac:dyDescent="0.2">
      <c r="A72" s="62"/>
      <c r="B72" s="63">
        <v>857</v>
      </c>
      <c r="C72" s="99" t="s">
        <v>215</v>
      </c>
      <c r="D72" s="64" t="s">
        <v>19</v>
      </c>
      <c r="E72" s="145">
        <v>22.2</v>
      </c>
      <c r="F72" s="152">
        <v>960</v>
      </c>
      <c r="G72" s="145">
        <v>22</v>
      </c>
      <c r="H72" s="100">
        <v>0.15625</v>
      </c>
      <c r="I72" s="68"/>
      <c r="J72" s="62" t="s">
        <v>216</v>
      </c>
    </row>
    <row r="73" spans="1:10" x14ac:dyDescent="0.2">
      <c r="A73" s="62"/>
      <c r="B73" s="63">
        <v>856</v>
      </c>
      <c r="C73" s="99" t="s">
        <v>215</v>
      </c>
      <c r="D73" s="64" t="s">
        <v>19</v>
      </c>
      <c r="E73" s="145">
        <v>19.899999999999999</v>
      </c>
      <c r="F73" s="152">
        <v>930</v>
      </c>
      <c r="G73" s="145">
        <v>20.3</v>
      </c>
      <c r="H73" s="100">
        <v>0.15972222222222224</v>
      </c>
      <c r="I73" s="68" t="s">
        <v>197</v>
      </c>
      <c r="J73" s="62" t="s">
        <v>217</v>
      </c>
    </row>
    <row r="74" spans="1:10" x14ac:dyDescent="0.2">
      <c r="A74" s="62"/>
      <c r="B74" s="63">
        <v>855</v>
      </c>
      <c r="C74" s="99" t="s">
        <v>215</v>
      </c>
      <c r="D74" s="64" t="s">
        <v>19</v>
      </c>
      <c r="E74" s="145">
        <v>23.1</v>
      </c>
      <c r="F74" s="152">
        <v>240</v>
      </c>
      <c r="G74" s="145">
        <v>23.6</v>
      </c>
      <c r="H74" s="100">
        <v>0.16666666666666666</v>
      </c>
      <c r="I74" s="68"/>
      <c r="J74" s="62" t="s">
        <v>218</v>
      </c>
    </row>
    <row r="75" spans="1:10" x14ac:dyDescent="0.2">
      <c r="A75" s="62"/>
      <c r="B75" s="63">
        <v>854</v>
      </c>
      <c r="C75" s="99" t="s">
        <v>215</v>
      </c>
      <c r="D75" s="64" t="s">
        <v>18</v>
      </c>
      <c r="E75" s="145">
        <v>23</v>
      </c>
      <c r="F75" s="152">
        <v>350</v>
      </c>
      <c r="G75" s="145">
        <v>22.8</v>
      </c>
      <c r="H75" s="100">
        <v>0.15972222222222224</v>
      </c>
      <c r="I75" s="68"/>
      <c r="J75" s="62" t="s">
        <v>219</v>
      </c>
    </row>
    <row r="76" spans="1:10" x14ac:dyDescent="0.2">
      <c r="A76" s="62"/>
      <c r="B76" s="63">
        <v>853</v>
      </c>
      <c r="C76" s="99" t="s">
        <v>220</v>
      </c>
      <c r="D76" s="64" t="s">
        <v>19</v>
      </c>
      <c r="E76" s="145">
        <v>34.9</v>
      </c>
      <c r="F76" s="152">
        <v>1040</v>
      </c>
      <c r="G76" s="145">
        <v>34.6</v>
      </c>
      <c r="H76" s="100">
        <v>0.25</v>
      </c>
      <c r="I76" s="68"/>
      <c r="J76" s="62" t="s">
        <v>221</v>
      </c>
    </row>
    <row r="77" spans="1:10" x14ac:dyDescent="0.2">
      <c r="A77" s="62"/>
      <c r="B77" s="63">
        <v>852</v>
      </c>
      <c r="C77" s="99" t="s">
        <v>220</v>
      </c>
      <c r="D77" s="64" t="s">
        <v>19</v>
      </c>
      <c r="E77" s="145">
        <v>26.2</v>
      </c>
      <c r="F77" s="152">
        <v>1460</v>
      </c>
      <c r="G77" s="145">
        <v>26</v>
      </c>
      <c r="H77" s="100">
        <v>0.20138888888888887</v>
      </c>
      <c r="I77" s="68"/>
      <c r="J77" s="62" t="s">
        <v>222</v>
      </c>
    </row>
    <row r="78" spans="1:10" x14ac:dyDescent="0.2">
      <c r="A78" s="62"/>
      <c r="B78" s="63">
        <v>851</v>
      </c>
      <c r="C78" s="99" t="s">
        <v>220</v>
      </c>
      <c r="D78" s="64" t="s">
        <v>18</v>
      </c>
      <c r="E78" s="145">
        <v>30.6</v>
      </c>
      <c r="F78" s="152">
        <v>550</v>
      </c>
      <c r="G78" s="145">
        <v>30.2</v>
      </c>
      <c r="H78" s="100">
        <v>0.21875</v>
      </c>
      <c r="I78" s="68"/>
      <c r="J78" s="62" t="s">
        <v>223</v>
      </c>
    </row>
    <row r="79" spans="1:10" x14ac:dyDescent="0.2">
      <c r="A79" s="62"/>
      <c r="B79" s="63">
        <v>850</v>
      </c>
      <c r="C79" s="99" t="s">
        <v>224</v>
      </c>
      <c r="D79" s="64" t="s">
        <v>19</v>
      </c>
      <c r="E79" s="145">
        <v>29.7</v>
      </c>
      <c r="F79" s="152">
        <v>1340</v>
      </c>
      <c r="G79" s="145">
        <v>30.2</v>
      </c>
      <c r="H79" s="100">
        <v>0.22569444444444445</v>
      </c>
      <c r="I79" s="68"/>
      <c r="J79" s="62" t="s">
        <v>225</v>
      </c>
    </row>
    <row r="80" spans="1:10" x14ac:dyDescent="0.2">
      <c r="A80" s="62"/>
      <c r="B80" s="63">
        <v>849</v>
      </c>
      <c r="C80" s="99" t="s">
        <v>224</v>
      </c>
      <c r="D80" s="64" t="s">
        <v>19</v>
      </c>
      <c r="E80" s="145">
        <v>26.2</v>
      </c>
      <c r="F80" s="152">
        <v>1160</v>
      </c>
      <c r="G80" s="145">
        <v>25.9</v>
      </c>
      <c r="H80" s="100">
        <v>0.19791666666666666</v>
      </c>
      <c r="I80" s="68"/>
      <c r="J80" s="62" t="s">
        <v>226</v>
      </c>
    </row>
    <row r="81" spans="1:10" x14ac:dyDescent="0.2">
      <c r="A81" s="62"/>
      <c r="B81" s="63">
        <v>848</v>
      </c>
      <c r="C81" s="99" t="s">
        <v>224</v>
      </c>
      <c r="D81" s="64" t="s">
        <v>204</v>
      </c>
      <c r="E81" s="145">
        <v>28.1</v>
      </c>
      <c r="F81" s="152">
        <v>1630</v>
      </c>
      <c r="G81" s="145">
        <v>27.5</v>
      </c>
      <c r="H81" s="100">
        <v>0.23611111111111113</v>
      </c>
      <c r="I81" s="68"/>
      <c r="J81" s="62" t="s">
        <v>227</v>
      </c>
    </row>
    <row r="82" spans="1:10" x14ac:dyDescent="0.2">
      <c r="A82" s="62"/>
      <c r="B82" s="63">
        <v>847</v>
      </c>
      <c r="C82" s="99" t="s">
        <v>224</v>
      </c>
      <c r="D82" s="64" t="s">
        <v>18</v>
      </c>
      <c r="E82" s="145">
        <v>27.2</v>
      </c>
      <c r="F82" s="152">
        <v>490</v>
      </c>
      <c r="G82" s="145">
        <v>27</v>
      </c>
      <c r="H82" s="100">
        <v>0.18055555555555555</v>
      </c>
      <c r="I82" s="68"/>
      <c r="J82" s="62" t="s">
        <v>228</v>
      </c>
    </row>
    <row r="83" spans="1:10" x14ac:dyDescent="0.2">
      <c r="A83" s="62"/>
      <c r="B83" s="63">
        <v>846</v>
      </c>
      <c r="C83" s="99" t="s">
        <v>224</v>
      </c>
      <c r="D83" s="64" t="s">
        <v>19</v>
      </c>
      <c r="E83" s="145">
        <v>27.6</v>
      </c>
      <c r="F83" s="152">
        <v>930</v>
      </c>
      <c r="G83" s="145">
        <v>27.4</v>
      </c>
      <c r="H83" s="100">
        <v>0.19097222222222221</v>
      </c>
      <c r="I83" s="68"/>
      <c r="J83" s="62" t="s">
        <v>229</v>
      </c>
    </row>
    <row r="84" spans="1:10" x14ac:dyDescent="0.2">
      <c r="A84" s="62"/>
      <c r="B84" s="63">
        <v>845</v>
      </c>
      <c r="C84" s="99" t="s">
        <v>224</v>
      </c>
      <c r="D84" s="64" t="s">
        <v>18</v>
      </c>
      <c r="E84" s="145">
        <v>29.6</v>
      </c>
      <c r="F84" s="152">
        <v>490</v>
      </c>
      <c r="G84" s="145">
        <v>29.6</v>
      </c>
      <c r="H84" s="100">
        <v>0.19444444444444445</v>
      </c>
      <c r="I84" s="68"/>
      <c r="J84" s="62" t="s">
        <v>230</v>
      </c>
    </row>
    <row r="85" spans="1:10" x14ac:dyDescent="0.2">
      <c r="A85" s="62"/>
      <c r="B85" s="63">
        <v>844</v>
      </c>
      <c r="C85" s="99" t="s">
        <v>224</v>
      </c>
      <c r="D85" s="64" t="s">
        <v>19</v>
      </c>
      <c r="E85" s="145">
        <v>23.2</v>
      </c>
      <c r="F85" s="152">
        <v>1070</v>
      </c>
      <c r="G85" s="145">
        <v>23</v>
      </c>
      <c r="H85" s="100">
        <v>0.16666666666666666</v>
      </c>
      <c r="I85" s="68"/>
      <c r="J85" s="62" t="s">
        <v>231</v>
      </c>
    </row>
    <row r="86" spans="1:10" x14ac:dyDescent="0.2">
      <c r="A86" s="62"/>
      <c r="B86" s="63">
        <v>843</v>
      </c>
      <c r="C86" s="99" t="s">
        <v>232</v>
      </c>
      <c r="D86" s="64" t="s">
        <v>19</v>
      </c>
      <c r="E86" s="145">
        <v>21.1</v>
      </c>
      <c r="F86" s="152">
        <v>830</v>
      </c>
      <c r="G86" s="145">
        <v>21.2</v>
      </c>
      <c r="H86" s="100">
        <v>0.14583333333333334</v>
      </c>
      <c r="I86" s="68"/>
      <c r="J86" s="62" t="s">
        <v>233</v>
      </c>
    </row>
    <row r="87" spans="1:10" x14ac:dyDescent="0.2">
      <c r="A87" s="62"/>
      <c r="B87" s="63">
        <v>842</v>
      </c>
      <c r="C87" s="99" t="s">
        <v>232</v>
      </c>
      <c r="D87" s="64" t="s">
        <v>18</v>
      </c>
      <c r="E87" s="145">
        <v>22.6</v>
      </c>
      <c r="F87" s="152">
        <v>540</v>
      </c>
      <c r="G87" s="145">
        <v>23.6</v>
      </c>
      <c r="H87" s="100">
        <v>0.14930555555555555</v>
      </c>
      <c r="I87" s="68"/>
      <c r="J87" s="62" t="s">
        <v>234</v>
      </c>
    </row>
    <row r="88" spans="1:10" x14ac:dyDescent="0.2">
      <c r="A88" s="62"/>
      <c r="B88" s="63">
        <v>841</v>
      </c>
      <c r="C88" s="99" t="s">
        <v>232</v>
      </c>
      <c r="D88" s="64" t="s">
        <v>18</v>
      </c>
      <c r="E88" s="145">
        <v>24.7</v>
      </c>
      <c r="F88" s="152">
        <v>480</v>
      </c>
      <c r="G88" s="145">
        <v>24.7</v>
      </c>
      <c r="H88" s="100">
        <v>0.17013888888888887</v>
      </c>
      <c r="I88" s="68" t="s">
        <v>190</v>
      </c>
      <c r="J88" s="62" t="s">
        <v>235</v>
      </c>
    </row>
    <row r="89" spans="1:10" x14ac:dyDescent="0.2">
      <c r="A89" s="62"/>
      <c r="B89" s="63">
        <v>840</v>
      </c>
      <c r="C89" s="99" t="s">
        <v>232</v>
      </c>
      <c r="D89" s="64" t="s">
        <v>19</v>
      </c>
      <c r="E89" s="145">
        <v>24.4</v>
      </c>
      <c r="F89" s="152">
        <v>920</v>
      </c>
      <c r="G89" s="145">
        <v>24.2</v>
      </c>
      <c r="H89" s="100">
        <v>0.16319444444444445</v>
      </c>
      <c r="I89" s="68"/>
      <c r="J89" s="62" t="s">
        <v>236</v>
      </c>
    </row>
    <row r="90" spans="1:10" x14ac:dyDescent="0.2">
      <c r="A90" s="62"/>
      <c r="B90" s="63">
        <v>839</v>
      </c>
      <c r="C90" s="99" t="s">
        <v>232</v>
      </c>
      <c r="D90" s="64" t="s">
        <v>19</v>
      </c>
      <c r="E90" s="145">
        <v>29.2</v>
      </c>
      <c r="F90" s="152">
        <v>1050</v>
      </c>
      <c r="G90" s="145">
        <v>28.6</v>
      </c>
      <c r="H90" s="100">
        <v>0.21180555555555555</v>
      </c>
      <c r="I90" s="68"/>
      <c r="J90" s="62" t="s">
        <v>237</v>
      </c>
    </row>
    <row r="91" spans="1:10" x14ac:dyDescent="0.2">
      <c r="A91" s="62"/>
      <c r="B91" s="63">
        <v>838</v>
      </c>
      <c r="C91" s="99" t="s">
        <v>232</v>
      </c>
      <c r="D91" s="64" t="s">
        <v>18</v>
      </c>
      <c r="E91" s="145">
        <v>30.8</v>
      </c>
      <c r="F91" s="152">
        <v>790</v>
      </c>
      <c r="G91" s="145">
        <v>29.5</v>
      </c>
      <c r="H91" s="100">
        <v>0.19791666666666666</v>
      </c>
      <c r="I91" s="68"/>
      <c r="J91" s="62" t="s">
        <v>238</v>
      </c>
    </row>
    <row r="92" spans="1:10" x14ac:dyDescent="0.2">
      <c r="A92" s="62"/>
      <c r="B92" s="63">
        <v>837</v>
      </c>
      <c r="C92" s="99" t="s">
        <v>232</v>
      </c>
      <c r="D92" s="64" t="s">
        <v>19</v>
      </c>
      <c r="E92" s="145">
        <v>25.5</v>
      </c>
      <c r="F92" s="152">
        <v>850</v>
      </c>
      <c r="G92" s="145">
        <v>23.4</v>
      </c>
      <c r="H92" s="100">
        <v>0.20138888888888887</v>
      </c>
      <c r="I92" s="68"/>
      <c r="J92" s="62" t="s">
        <v>239</v>
      </c>
    </row>
    <row r="93" spans="1:10" x14ac:dyDescent="0.2">
      <c r="A93" s="62"/>
      <c r="B93" s="63">
        <v>836</v>
      </c>
      <c r="C93" s="99" t="s">
        <v>232</v>
      </c>
      <c r="D93" s="64" t="s">
        <v>19</v>
      </c>
      <c r="E93" s="145">
        <v>33.5</v>
      </c>
      <c r="F93" s="152">
        <v>1380</v>
      </c>
      <c r="G93" s="145">
        <v>33.299999999999997</v>
      </c>
      <c r="H93" s="100">
        <v>0.23263888888888887</v>
      </c>
      <c r="I93" s="68"/>
      <c r="J93" s="62" t="s">
        <v>240</v>
      </c>
    </row>
    <row r="94" spans="1:10" x14ac:dyDescent="0.2">
      <c r="A94" s="62"/>
      <c r="B94" s="63">
        <v>835</v>
      </c>
      <c r="C94" s="99" t="s">
        <v>232</v>
      </c>
      <c r="D94" s="64" t="s">
        <v>19</v>
      </c>
      <c r="E94" s="145">
        <v>31.6</v>
      </c>
      <c r="F94" s="152">
        <v>1050</v>
      </c>
      <c r="G94" s="145">
        <v>31.3</v>
      </c>
      <c r="H94" s="100">
        <v>0.20833333333333334</v>
      </c>
      <c r="I94" s="68"/>
      <c r="J94" s="62" t="s">
        <v>241</v>
      </c>
    </row>
    <row r="95" spans="1:10" x14ac:dyDescent="0.2">
      <c r="A95" s="62"/>
      <c r="B95" s="63"/>
      <c r="C95" s="99"/>
      <c r="D95" s="64"/>
      <c r="E95" s="145"/>
      <c r="F95" s="152"/>
      <c r="G95" s="145"/>
      <c r="H95" s="100"/>
      <c r="I95" s="68"/>
      <c r="J95" s="62"/>
    </row>
    <row r="96" spans="1:10" x14ac:dyDescent="0.2">
      <c r="A96" s="62"/>
      <c r="B96" s="63"/>
      <c r="C96" s="99"/>
      <c r="D96" s="64"/>
      <c r="E96" s="145"/>
      <c r="F96" s="152"/>
      <c r="G96" s="145"/>
      <c r="H96" s="100"/>
      <c r="I96" s="68"/>
      <c r="J96" s="62"/>
    </row>
    <row r="97" spans="1:10" x14ac:dyDescent="0.2">
      <c r="A97" s="62"/>
      <c r="B97" s="63"/>
      <c r="C97" s="99"/>
      <c r="D97" s="64"/>
      <c r="E97" s="145"/>
      <c r="F97" s="152"/>
      <c r="G97" s="145"/>
      <c r="H97" s="100"/>
      <c r="I97" s="68"/>
      <c r="J97" s="62"/>
    </row>
    <row r="98" spans="1:10" x14ac:dyDescent="0.2">
      <c r="A98" s="62"/>
      <c r="B98" s="63"/>
      <c r="C98" s="99"/>
      <c r="D98" s="64"/>
      <c r="E98" s="145"/>
      <c r="F98" s="152"/>
      <c r="G98" s="145"/>
      <c r="H98" s="100"/>
      <c r="I98" s="68"/>
      <c r="J98" s="62"/>
    </row>
    <row r="99" spans="1:10" x14ac:dyDescent="0.2">
      <c r="A99" s="62"/>
      <c r="B99" s="63"/>
      <c r="C99" s="99"/>
      <c r="D99" s="64"/>
      <c r="E99" s="145"/>
      <c r="F99" s="152"/>
      <c r="G99" s="145"/>
      <c r="H99" s="100"/>
      <c r="I99" s="68"/>
      <c r="J99" s="62"/>
    </row>
    <row r="100" spans="1:10" x14ac:dyDescent="0.2">
      <c r="A100" s="62"/>
      <c r="B100" s="63"/>
      <c r="C100" s="99"/>
      <c r="D100" s="64"/>
      <c r="E100" s="145"/>
      <c r="F100" s="152"/>
      <c r="G100" s="145"/>
      <c r="H100" s="100"/>
      <c r="I100" s="68"/>
      <c r="J100" s="62"/>
    </row>
    <row r="101" spans="1:10" x14ac:dyDescent="0.2">
      <c r="A101" s="62"/>
      <c r="B101" s="63"/>
      <c r="C101" s="99"/>
      <c r="D101" s="64"/>
      <c r="E101" s="145"/>
      <c r="F101" s="152"/>
      <c r="G101" s="145"/>
      <c r="H101" s="100"/>
      <c r="I101" s="68"/>
      <c r="J101" s="62"/>
    </row>
    <row r="102" spans="1:10" x14ac:dyDescent="0.2">
      <c r="A102" s="62"/>
      <c r="B102" s="63"/>
      <c r="C102" s="99"/>
      <c r="D102" s="64"/>
      <c r="E102" s="145"/>
      <c r="F102" s="152"/>
      <c r="G102" s="145"/>
      <c r="H102" s="100"/>
      <c r="I102" s="68"/>
      <c r="J102" s="62"/>
    </row>
    <row r="103" spans="1:10" x14ac:dyDescent="0.2">
      <c r="A103" s="62"/>
      <c r="B103" s="63"/>
      <c r="C103" s="99"/>
      <c r="D103" s="64"/>
      <c r="E103" s="145"/>
      <c r="F103" s="152"/>
      <c r="G103" s="145"/>
      <c r="H103" s="100"/>
      <c r="I103" s="68"/>
      <c r="J103" s="62"/>
    </row>
    <row r="104" spans="1:10" x14ac:dyDescent="0.2">
      <c r="A104" s="62"/>
      <c r="B104" s="63"/>
      <c r="C104" s="99"/>
      <c r="D104" s="64"/>
      <c r="E104" s="145"/>
      <c r="F104" s="152"/>
      <c r="G104" s="145"/>
      <c r="H104" s="100"/>
      <c r="I104" s="68"/>
      <c r="J104" s="62"/>
    </row>
    <row r="105" spans="1:10" x14ac:dyDescent="0.2">
      <c r="A105" s="62"/>
      <c r="B105" s="63"/>
      <c r="C105" s="99"/>
      <c r="D105" s="64"/>
      <c r="E105" s="145"/>
      <c r="F105" s="152"/>
      <c r="G105" s="145"/>
      <c r="H105" s="100"/>
      <c r="I105" s="68"/>
      <c r="J105" s="62"/>
    </row>
    <row r="106" spans="1:10" x14ac:dyDescent="0.2">
      <c r="A106" s="62"/>
      <c r="B106" s="63"/>
      <c r="C106" s="99"/>
      <c r="D106" s="64"/>
      <c r="E106" s="145"/>
      <c r="F106" s="152"/>
      <c r="G106" s="145"/>
      <c r="H106" s="100"/>
      <c r="I106" s="68"/>
      <c r="J106" s="62"/>
    </row>
    <row r="107" spans="1:10" x14ac:dyDescent="0.2">
      <c r="A107" s="62"/>
      <c r="B107" s="63"/>
      <c r="C107" s="99"/>
      <c r="D107" s="64"/>
      <c r="E107" s="145"/>
      <c r="F107" s="152"/>
      <c r="G107" s="145"/>
      <c r="H107" s="100"/>
      <c r="I107" s="68"/>
      <c r="J107" s="62"/>
    </row>
    <row r="108" spans="1:10" x14ac:dyDescent="0.2">
      <c r="A108" s="62"/>
      <c r="B108" s="63"/>
      <c r="C108" s="99"/>
      <c r="D108" s="64"/>
      <c r="E108" s="145"/>
      <c r="F108" s="152"/>
      <c r="G108" s="145"/>
      <c r="H108" s="100"/>
      <c r="I108" s="68"/>
      <c r="J108" s="62"/>
    </row>
    <row r="109" spans="1:10" x14ac:dyDescent="0.2">
      <c r="A109" s="62"/>
      <c r="B109" s="63"/>
      <c r="C109" s="99"/>
      <c r="D109" s="64"/>
      <c r="E109" s="145"/>
      <c r="F109" s="152"/>
      <c r="G109" s="145"/>
      <c r="H109" s="100"/>
      <c r="I109" s="68"/>
      <c r="J109" s="62"/>
    </row>
    <row r="110" spans="1:10" x14ac:dyDescent="0.2">
      <c r="A110" s="62"/>
      <c r="B110" s="63"/>
      <c r="C110" s="99"/>
      <c r="D110" s="64"/>
      <c r="E110" s="145"/>
      <c r="F110" s="152"/>
      <c r="G110" s="145"/>
      <c r="H110" s="100"/>
      <c r="I110" s="68"/>
      <c r="J110" s="62"/>
    </row>
    <row r="111" spans="1:10" x14ac:dyDescent="0.2">
      <c r="A111" s="62"/>
      <c r="B111" s="63"/>
      <c r="C111" s="99"/>
      <c r="D111" s="64"/>
      <c r="E111" s="145"/>
      <c r="F111" s="152"/>
      <c r="G111" s="145"/>
      <c r="H111" s="100"/>
      <c r="I111" s="68"/>
      <c r="J111" s="62"/>
    </row>
    <row r="112" spans="1:10" x14ac:dyDescent="0.2">
      <c r="A112" s="62"/>
      <c r="B112" s="63"/>
      <c r="C112" s="99"/>
      <c r="D112" s="64"/>
      <c r="E112" s="145"/>
      <c r="F112" s="152"/>
      <c r="G112" s="145"/>
      <c r="H112" s="100"/>
      <c r="I112" s="68"/>
      <c r="J112" s="62"/>
    </row>
    <row r="113" spans="1:10" x14ac:dyDescent="0.2">
      <c r="A113" s="62"/>
      <c r="B113" s="63"/>
      <c r="C113" s="99"/>
      <c r="D113" s="64"/>
      <c r="E113" s="145"/>
      <c r="F113" s="152"/>
      <c r="G113" s="145"/>
      <c r="H113" s="100"/>
      <c r="I113" s="68"/>
      <c r="J113" s="62"/>
    </row>
    <row r="114" spans="1:10" x14ac:dyDescent="0.2">
      <c r="A114" s="62"/>
      <c r="B114" s="63"/>
      <c r="C114" s="99"/>
      <c r="D114" s="64"/>
      <c r="E114" s="145"/>
      <c r="F114" s="152"/>
      <c r="G114" s="145"/>
      <c r="H114" s="100"/>
      <c r="I114" s="68"/>
      <c r="J114" s="62"/>
    </row>
    <row r="115" spans="1:10" x14ac:dyDescent="0.2">
      <c r="A115" s="62"/>
      <c r="B115" s="63"/>
      <c r="C115" s="99"/>
      <c r="D115" s="64"/>
      <c r="E115" s="145"/>
      <c r="F115" s="152"/>
      <c r="G115" s="145"/>
      <c r="H115" s="100"/>
      <c r="I115" s="68"/>
      <c r="J115" s="62"/>
    </row>
    <row r="116" spans="1:10" x14ac:dyDescent="0.2">
      <c r="A116" s="62"/>
      <c r="B116" s="63"/>
      <c r="C116" s="99"/>
      <c r="D116" s="64"/>
      <c r="E116" s="145"/>
      <c r="F116" s="152"/>
      <c r="G116" s="145"/>
      <c r="H116" s="100"/>
      <c r="I116" s="68"/>
      <c r="J116" s="62"/>
    </row>
    <row r="117" spans="1:10" x14ac:dyDescent="0.2">
      <c r="A117" s="62"/>
      <c r="B117" s="63"/>
      <c r="C117" s="99"/>
      <c r="D117" s="64"/>
      <c r="E117" s="145"/>
      <c r="F117" s="152"/>
      <c r="G117" s="145"/>
      <c r="H117" s="100"/>
      <c r="I117" s="68"/>
      <c r="J117" s="62"/>
    </row>
    <row r="118" spans="1:10" x14ac:dyDescent="0.2">
      <c r="A118" s="62"/>
      <c r="B118" s="63"/>
      <c r="C118" s="99"/>
      <c r="D118" s="64"/>
      <c r="E118" s="145"/>
      <c r="F118" s="152"/>
      <c r="G118" s="145"/>
      <c r="H118" s="100"/>
      <c r="I118" s="68"/>
      <c r="J118" s="62"/>
    </row>
    <row r="119" spans="1:10" x14ac:dyDescent="0.2">
      <c r="A119" s="62"/>
      <c r="B119" s="63"/>
      <c r="C119" s="99"/>
      <c r="D119" s="64"/>
      <c r="E119" s="145"/>
      <c r="F119" s="152"/>
      <c r="G119" s="145"/>
      <c r="H119" s="100"/>
      <c r="I119" s="68"/>
      <c r="J119" s="62"/>
    </row>
    <row r="120" spans="1:10" x14ac:dyDescent="0.2">
      <c r="A120" s="62"/>
      <c r="B120" s="63"/>
      <c r="C120" s="99"/>
      <c r="D120" s="64"/>
      <c r="E120" s="145"/>
      <c r="F120" s="152"/>
      <c r="G120" s="145"/>
      <c r="H120" s="100"/>
      <c r="I120" s="68"/>
      <c r="J120" s="62"/>
    </row>
    <row r="121" spans="1:10" x14ac:dyDescent="0.2">
      <c r="A121" s="62"/>
      <c r="B121" s="63"/>
      <c r="C121" s="99"/>
      <c r="D121" s="64"/>
      <c r="E121" s="145"/>
      <c r="F121" s="152"/>
      <c r="G121" s="145"/>
      <c r="H121" s="100"/>
      <c r="I121" s="68"/>
      <c r="J121" s="62"/>
    </row>
    <row r="122" spans="1:10" x14ac:dyDescent="0.2">
      <c r="A122" s="62"/>
      <c r="B122" s="63"/>
      <c r="C122" s="99"/>
      <c r="D122" s="64"/>
      <c r="E122" s="145"/>
      <c r="F122" s="152"/>
      <c r="G122" s="145"/>
      <c r="H122" s="100"/>
      <c r="I122" s="68"/>
      <c r="J122" s="62"/>
    </row>
    <row r="123" spans="1:10" x14ac:dyDescent="0.2">
      <c r="A123" s="62"/>
      <c r="B123" s="63"/>
      <c r="C123" s="99"/>
      <c r="D123" s="64"/>
      <c r="E123" s="145"/>
      <c r="F123" s="152"/>
      <c r="G123" s="145"/>
      <c r="H123" s="100"/>
      <c r="I123" s="68"/>
      <c r="J123" s="62"/>
    </row>
    <row r="124" spans="1:10" x14ac:dyDescent="0.2">
      <c r="A124" s="62"/>
      <c r="B124" s="63"/>
      <c r="C124" s="99"/>
      <c r="D124" s="64"/>
      <c r="E124" s="145"/>
      <c r="F124" s="152"/>
      <c r="G124" s="145"/>
      <c r="H124" s="100"/>
      <c r="I124" s="68"/>
      <c r="J124" s="62"/>
    </row>
    <row r="125" spans="1:10" x14ac:dyDescent="0.2">
      <c r="A125" s="62"/>
      <c r="B125" s="63"/>
      <c r="C125" s="99"/>
      <c r="D125" s="64"/>
      <c r="E125" s="145"/>
      <c r="F125" s="152"/>
      <c r="G125" s="145"/>
      <c r="H125" s="100"/>
      <c r="I125" s="68"/>
      <c r="J125" s="62"/>
    </row>
    <row r="126" spans="1:10" x14ac:dyDescent="0.2">
      <c r="A126" s="62"/>
      <c r="B126" s="63"/>
      <c r="C126" s="99"/>
      <c r="D126" s="64"/>
      <c r="E126" s="145"/>
      <c r="F126" s="152"/>
      <c r="G126" s="145"/>
      <c r="H126" s="100"/>
      <c r="I126" s="68"/>
      <c r="J126" s="62"/>
    </row>
    <row r="127" spans="1:10" x14ac:dyDescent="0.2">
      <c r="A127" s="62"/>
      <c r="B127" s="63"/>
      <c r="C127" s="99"/>
      <c r="D127" s="64"/>
      <c r="E127" s="145"/>
      <c r="F127" s="152"/>
      <c r="G127" s="145"/>
      <c r="H127" s="100"/>
      <c r="I127" s="68"/>
      <c r="J127" s="62"/>
    </row>
    <row r="128" spans="1:10" x14ac:dyDescent="0.2">
      <c r="A128" s="62"/>
      <c r="B128" s="63"/>
      <c r="C128" s="99"/>
      <c r="D128" s="64"/>
      <c r="E128" s="145"/>
      <c r="F128" s="152"/>
      <c r="G128" s="145"/>
      <c r="H128" s="100"/>
      <c r="I128" s="68"/>
      <c r="J128" s="62"/>
    </row>
    <row r="129" spans="1:10" x14ac:dyDescent="0.2">
      <c r="A129" s="62"/>
      <c r="B129" s="63"/>
      <c r="C129" s="99"/>
      <c r="D129" s="64"/>
      <c r="E129" s="145"/>
      <c r="F129" s="152"/>
      <c r="G129" s="145"/>
      <c r="H129" s="100"/>
      <c r="I129" s="68"/>
      <c r="J129" s="62"/>
    </row>
    <row r="130" spans="1:10" x14ac:dyDescent="0.2">
      <c r="A130" s="62"/>
      <c r="B130" s="63"/>
      <c r="C130" s="99"/>
      <c r="D130" s="64"/>
      <c r="E130" s="145"/>
      <c r="F130" s="152"/>
      <c r="G130" s="145"/>
      <c r="H130" s="100"/>
      <c r="I130" s="68"/>
      <c r="J130" s="62"/>
    </row>
    <row r="131" spans="1:10" x14ac:dyDescent="0.2">
      <c r="A131" s="62"/>
      <c r="B131" s="63"/>
      <c r="C131" s="99"/>
      <c r="D131" s="64"/>
      <c r="E131" s="145"/>
      <c r="F131" s="152"/>
      <c r="G131" s="145"/>
      <c r="H131" s="100"/>
      <c r="I131" s="68"/>
      <c r="J131" s="62"/>
    </row>
    <row r="132" spans="1:10" x14ac:dyDescent="0.2">
      <c r="A132" s="62"/>
      <c r="B132" s="63"/>
      <c r="C132" s="99"/>
      <c r="D132" s="64"/>
      <c r="E132" s="145"/>
      <c r="F132" s="152"/>
      <c r="G132" s="145"/>
      <c r="H132" s="100"/>
      <c r="I132" s="68"/>
      <c r="J132" s="62"/>
    </row>
    <row r="133" spans="1:10" x14ac:dyDescent="0.2">
      <c r="A133" s="62"/>
      <c r="B133" s="63"/>
      <c r="C133" s="99"/>
      <c r="D133" s="64"/>
      <c r="E133" s="145"/>
      <c r="F133" s="152"/>
      <c r="G133" s="145"/>
      <c r="H133" s="100"/>
      <c r="I133" s="68"/>
      <c r="J133" s="62"/>
    </row>
    <row r="134" spans="1:10" x14ac:dyDescent="0.2">
      <c r="A134" s="62"/>
      <c r="B134" s="63"/>
      <c r="C134" s="99"/>
      <c r="D134" s="64"/>
      <c r="E134" s="145"/>
      <c r="F134" s="152"/>
      <c r="G134" s="145"/>
      <c r="H134" s="100"/>
      <c r="I134" s="68"/>
      <c r="J134" s="62"/>
    </row>
    <row r="135" spans="1:10" x14ac:dyDescent="0.2">
      <c r="A135" s="62"/>
      <c r="B135" s="63"/>
      <c r="C135" s="99"/>
      <c r="D135" s="64"/>
      <c r="E135" s="145"/>
      <c r="F135" s="152"/>
      <c r="G135" s="145"/>
      <c r="H135" s="100"/>
      <c r="I135" s="68"/>
      <c r="J135" s="62"/>
    </row>
    <row r="136" spans="1:10" x14ac:dyDescent="0.2">
      <c r="A136" s="62"/>
      <c r="B136" s="63"/>
      <c r="C136" s="99"/>
      <c r="D136" s="64"/>
      <c r="E136" s="145"/>
      <c r="F136" s="152"/>
      <c r="G136" s="145"/>
      <c r="H136" s="100"/>
      <c r="I136" s="68"/>
      <c r="J136" s="62"/>
    </row>
    <row r="137" spans="1:10" x14ac:dyDescent="0.2">
      <c r="A137" s="62"/>
      <c r="B137" s="63"/>
      <c r="C137" s="99"/>
      <c r="D137" s="64"/>
      <c r="E137" s="145"/>
      <c r="F137" s="152"/>
      <c r="G137" s="145"/>
      <c r="H137" s="100"/>
      <c r="I137" s="68"/>
      <c r="J137" s="62"/>
    </row>
    <row r="138" spans="1:10" x14ac:dyDescent="0.2">
      <c r="A138" s="62"/>
      <c r="B138" s="63"/>
      <c r="C138" s="99"/>
      <c r="D138" s="64"/>
      <c r="E138" s="145"/>
      <c r="F138" s="152"/>
      <c r="G138" s="145"/>
      <c r="H138" s="100"/>
      <c r="I138" s="68"/>
      <c r="J138" s="62"/>
    </row>
    <row r="139" spans="1:10" x14ac:dyDescent="0.2">
      <c r="A139" s="62"/>
      <c r="B139" s="63"/>
      <c r="C139" s="99"/>
      <c r="D139" s="64"/>
      <c r="E139" s="145"/>
      <c r="F139" s="152"/>
      <c r="G139" s="145"/>
      <c r="H139" s="100"/>
      <c r="I139" s="68"/>
      <c r="J139" s="62"/>
    </row>
    <row r="140" spans="1:10" x14ac:dyDescent="0.2">
      <c r="A140" s="62"/>
      <c r="B140" s="63"/>
      <c r="C140" s="99"/>
      <c r="D140" s="64"/>
      <c r="E140" s="145"/>
      <c r="F140" s="152"/>
      <c r="G140" s="145"/>
      <c r="H140" s="100"/>
      <c r="I140" s="68"/>
      <c r="J140" s="62"/>
    </row>
    <row r="141" spans="1:10" x14ac:dyDescent="0.2">
      <c r="A141" s="62"/>
      <c r="B141" s="63"/>
      <c r="C141" s="99"/>
      <c r="D141" s="64"/>
      <c r="E141" s="145"/>
      <c r="F141" s="152"/>
      <c r="G141" s="145"/>
      <c r="H141" s="100"/>
      <c r="I141" s="68"/>
      <c r="J141" s="62"/>
    </row>
    <row r="142" spans="1:10" x14ac:dyDescent="0.2">
      <c r="A142" s="62"/>
      <c r="B142" s="63"/>
      <c r="C142" s="99"/>
      <c r="D142" s="64"/>
      <c r="E142" s="145"/>
      <c r="F142" s="152"/>
      <c r="G142" s="145"/>
      <c r="H142" s="100"/>
      <c r="I142" s="68"/>
      <c r="J142" s="62"/>
    </row>
    <row r="143" spans="1:10" x14ac:dyDescent="0.2">
      <c r="A143" s="62"/>
      <c r="B143" s="63"/>
      <c r="C143" s="99"/>
      <c r="D143" s="64"/>
      <c r="E143" s="145"/>
      <c r="F143" s="152"/>
      <c r="G143" s="145"/>
      <c r="H143" s="100"/>
      <c r="I143" s="68"/>
      <c r="J143" s="62"/>
    </row>
    <row r="144" spans="1:10" x14ac:dyDescent="0.2">
      <c r="A144" s="62"/>
      <c r="B144" s="63"/>
      <c r="C144" s="99"/>
      <c r="D144" s="64"/>
      <c r="E144" s="145"/>
      <c r="F144" s="152"/>
      <c r="G144" s="145"/>
      <c r="H144" s="100"/>
      <c r="I144" s="68"/>
      <c r="J144" s="62"/>
    </row>
    <row r="145" spans="1:10" x14ac:dyDescent="0.2">
      <c r="A145" s="62"/>
      <c r="B145" s="63"/>
      <c r="C145" s="99"/>
      <c r="D145" s="64"/>
      <c r="E145" s="145"/>
      <c r="F145" s="152"/>
      <c r="G145" s="145"/>
      <c r="H145" s="100"/>
      <c r="I145" s="68"/>
      <c r="J145" s="62"/>
    </row>
    <row r="146" spans="1:10" x14ac:dyDescent="0.2">
      <c r="A146" s="62"/>
      <c r="B146" s="63"/>
      <c r="C146" s="99"/>
      <c r="D146" s="64"/>
      <c r="E146" s="145"/>
      <c r="F146" s="152"/>
      <c r="G146" s="145"/>
      <c r="H146" s="100"/>
      <c r="I146" s="68"/>
      <c r="J146" s="62"/>
    </row>
    <row r="147" spans="1:10" x14ac:dyDescent="0.2">
      <c r="A147" s="62"/>
      <c r="B147" s="63"/>
      <c r="C147" s="99"/>
      <c r="D147" s="64"/>
      <c r="E147" s="145"/>
      <c r="F147" s="152"/>
      <c r="G147" s="145"/>
      <c r="H147" s="100"/>
      <c r="I147" s="68"/>
      <c r="J147" s="62"/>
    </row>
    <row r="148" spans="1:10" x14ac:dyDescent="0.2">
      <c r="A148" s="62"/>
      <c r="B148" s="63"/>
      <c r="C148" s="99"/>
      <c r="D148" s="64"/>
      <c r="E148" s="145"/>
      <c r="F148" s="152"/>
      <c r="G148" s="145"/>
      <c r="H148" s="100"/>
      <c r="I148" s="68"/>
      <c r="J148" s="62"/>
    </row>
    <row r="149" spans="1:10" x14ac:dyDescent="0.2">
      <c r="A149" s="62"/>
      <c r="B149" s="63"/>
      <c r="C149" s="99"/>
      <c r="D149" s="64"/>
      <c r="E149" s="145"/>
      <c r="F149" s="152"/>
      <c r="G149" s="145"/>
      <c r="H149" s="100"/>
      <c r="I149" s="68"/>
      <c r="J149" s="62"/>
    </row>
    <row r="150" spans="1:10" x14ac:dyDescent="0.2">
      <c r="A150" s="62"/>
      <c r="B150" s="63"/>
      <c r="C150" s="99"/>
      <c r="D150" s="64"/>
      <c r="E150" s="145"/>
      <c r="F150" s="152"/>
      <c r="G150" s="145"/>
      <c r="H150" s="100"/>
      <c r="I150" s="68"/>
      <c r="J150" s="62"/>
    </row>
    <row r="151" spans="1:10" x14ac:dyDescent="0.2">
      <c r="A151" s="62"/>
      <c r="B151" s="63"/>
      <c r="C151" s="99"/>
      <c r="D151" s="64"/>
      <c r="E151" s="145"/>
      <c r="F151" s="152"/>
      <c r="G151" s="145"/>
      <c r="H151" s="100"/>
      <c r="I151" s="68"/>
      <c r="J151" s="62"/>
    </row>
    <row r="152" spans="1:10" x14ac:dyDescent="0.2">
      <c r="A152" s="62"/>
      <c r="B152" s="63"/>
      <c r="C152" s="99"/>
      <c r="D152" s="64"/>
      <c r="E152" s="145"/>
      <c r="F152" s="152"/>
      <c r="G152" s="145"/>
      <c r="H152" s="100"/>
      <c r="I152" s="68"/>
      <c r="J152" s="62"/>
    </row>
    <row r="153" spans="1:10" x14ac:dyDescent="0.2">
      <c r="A153" s="62"/>
      <c r="B153" s="63"/>
      <c r="C153" s="99"/>
      <c r="D153" s="64"/>
      <c r="E153" s="145"/>
      <c r="F153" s="152"/>
      <c r="G153" s="145"/>
      <c r="H153" s="100"/>
      <c r="I153" s="68"/>
      <c r="J153" s="62"/>
    </row>
    <row r="154" spans="1:10" x14ac:dyDescent="0.2">
      <c r="A154" s="62"/>
      <c r="B154" s="63"/>
      <c r="C154" s="99"/>
      <c r="D154" s="64"/>
      <c r="E154" s="145"/>
      <c r="F154" s="152"/>
      <c r="G154" s="145"/>
      <c r="H154" s="100"/>
      <c r="I154" s="68"/>
      <c r="J154" s="62"/>
    </row>
    <row r="155" spans="1:10" x14ac:dyDescent="0.2">
      <c r="A155" s="62"/>
      <c r="B155" s="63"/>
      <c r="C155" s="99"/>
      <c r="D155" s="64"/>
      <c r="E155" s="145"/>
      <c r="F155" s="152"/>
      <c r="G155" s="145"/>
      <c r="H155" s="100"/>
      <c r="I155" s="68"/>
      <c r="J155" s="62"/>
    </row>
    <row r="156" spans="1:10" x14ac:dyDescent="0.2">
      <c r="A156" s="62"/>
      <c r="B156" s="63"/>
      <c r="C156" s="99"/>
      <c r="D156" s="64"/>
      <c r="E156" s="145"/>
      <c r="F156" s="152"/>
      <c r="G156" s="145"/>
      <c r="H156" s="100"/>
      <c r="I156" s="68"/>
      <c r="J156" s="62"/>
    </row>
    <row r="157" spans="1:10" x14ac:dyDescent="0.2">
      <c r="A157" s="62"/>
      <c r="B157" s="63"/>
      <c r="C157" s="99"/>
      <c r="D157" s="64"/>
      <c r="E157" s="145"/>
      <c r="F157" s="152"/>
      <c r="G157" s="145"/>
      <c r="H157" s="100"/>
      <c r="I157" s="68"/>
      <c r="J157" s="62"/>
    </row>
    <row r="158" spans="1:10" x14ac:dyDescent="0.2">
      <c r="A158" s="62"/>
      <c r="B158" s="63"/>
      <c r="C158" s="99"/>
      <c r="D158" s="64"/>
      <c r="E158" s="145"/>
      <c r="F158" s="152"/>
      <c r="G158" s="145"/>
      <c r="H158" s="100"/>
      <c r="I158" s="68"/>
      <c r="J158" s="62"/>
    </row>
    <row r="159" spans="1:10" x14ac:dyDescent="0.2">
      <c r="A159" s="62"/>
      <c r="B159" s="63"/>
      <c r="C159" s="99"/>
      <c r="D159" s="64"/>
      <c r="E159" s="145"/>
      <c r="F159" s="152"/>
      <c r="G159" s="145"/>
      <c r="H159" s="100"/>
      <c r="I159" s="68"/>
      <c r="J159" s="62"/>
    </row>
    <row r="160" spans="1:10" x14ac:dyDescent="0.2">
      <c r="A160" s="62"/>
      <c r="B160" s="63"/>
      <c r="C160" s="99"/>
      <c r="D160" s="64"/>
      <c r="E160" s="145"/>
      <c r="F160" s="152"/>
      <c r="G160" s="145"/>
      <c r="H160" s="100"/>
      <c r="I160" s="68"/>
      <c r="J160" s="62"/>
    </row>
    <row r="161" spans="1:10" x14ac:dyDescent="0.2">
      <c r="A161" s="62"/>
      <c r="B161" s="63"/>
      <c r="C161" s="99"/>
      <c r="D161" s="64"/>
      <c r="E161" s="145"/>
      <c r="F161" s="152"/>
      <c r="G161" s="145"/>
      <c r="H161" s="100"/>
      <c r="I161" s="68"/>
      <c r="J161" s="62"/>
    </row>
    <row r="162" spans="1:10" x14ac:dyDescent="0.2">
      <c r="A162" s="62"/>
      <c r="B162" s="63"/>
      <c r="C162" s="99"/>
      <c r="D162" s="64"/>
      <c r="E162" s="145"/>
      <c r="F162" s="152"/>
      <c r="G162" s="145"/>
      <c r="H162" s="100"/>
      <c r="I162" s="68"/>
      <c r="J162" s="62"/>
    </row>
    <row r="163" spans="1:10" x14ac:dyDescent="0.2">
      <c r="A163" s="62"/>
      <c r="B163" s="63"/>
      <c r="C163" s="99"/>
      <c r="D163" s="64"/>
      <c r="E163" s="145"/>
      <c r="F163" s="152"/>
      <c r="G163" s="145"/>
      <c r="H163" s="100"/>
      <c r="I163" s="68"/>
      <c r="J163" s="62"/>
    </row>
    <row r="164" spans="1:10" x14ac:dyDescent="0.2">
      <c r="A164" s="62"/>
      <c r="B164" s="63"/>
      <c r="C164" s="99"/>
      <c r="D164" s="64"/>
      <c r="E164" s="145"/>
      <c r="F164" s="152"/>
      <c r="G164" s="145"/>
      <c r="H164" s="100"/>
      <c r="I164" s="68"/>
      <c r="J164" s="62"/>
    </row>
    <row r="165" spans="1:10" x14ac:dyDescent="0.2">
      <c r="A165" s="62"/>
      <c r="B165" s="63"/>
      <c r="C165" s="99"/>
      <c r="D165" s="64"/>
      <c r="E165" s="145"/>
      <c r="F165" s="152"/>
      <c r="G165" s="145"/>
      <c r="H165" s="100"/>
      <c r="I165" s="68"/>
      <c r="J165" s="62"/>
    </row>
    <row r="166" spans="1:10" x14ac:dyDescent="0.2">
      <c r="A166" s="62"/>
      <c r="B166" s="63"/>
      <c r="C166" s="99"/>
      <c r="D166" s="64"/>
      <c r="E166" s="145"/>
      <c r="F166" s="152"/>
      <c r="G166" s="145"/>
      <c r="H166" s="100"/>
      <c r="I166" s="68"/>
      <c r="J166" s="62"/>
    </row>
    <row r="167" spans="1:10" x14ac:dyDescent="0.2">
      <c r="A167" s="62"/>
      <c r="B167" s="63"/>
      <c r="C167" s="99"/>
      <c r="D167" s="64"/>
      <c r="E167" s="145"/>
      <c r="F167" s="152"/>
      <c r="G167" s="145"/>
      <c r="H167" s="100"/>
      <c r="I167" s="68"/>
      <c r="J167" s="62"/>
    </row>
    <row r="168" spans="1:10" x14ac:dyDescent="0.2">
      <c r="A168" s="62"/>
      <c r="B168" s="63"/>
      <c r="C168" s="99"/>
      <c r="D168" s="64"/>
      <c r="E168" s="145"/>
      <c r="F168" s="152"/>
      <c r="G168" s="145"/>
      <c r="H168" s="100"/>
      <c r="I168" s="68"/>
      <c r="J168" s="62"/>
    </row>
    <row r="169" spans="1:10" x14ac:dyDescent="0.2">
      <c r="A169" s="62"/>
      <c r="B169" s="63"/>
      <c r="C169" s="99"/>
      <c r="D169" s="64"/>
      <c r="E169" s="145"/>
      <c r="F169" s="152"/>
      <c r="G169" s="145"/>
      <c r="H169" s="100"/>
      <c r="I169" s="68"/>
      <c r="J169" s="62"/>
    </row>
    <row r="170" spans="1:10" x14ac:dyDescent="0.2">
      <c r="A170" s="62"/>
      <c r="B170" s="63"/>
      <c r="C170" s="99"/>
      <c r="D170" s="64"/>
      <c r="E170" s="145"/>
      <c r="F170" s="152"/>
      <c r="G170" s="145"/>
      <c r="H170" s="100"/>
      <c r="I170" s="68"/>
      <c r="J170" s="62"/>
    </row>
    <row r="171" spans="1:10" x14ac:dyDescent="0.2">
      <c r="A171" s="62"/>
      <c r="B171" s="63"/>
      <c r="C171" s="99"/>
      <c r="D171" s="64"/>
      <c r="E171" s="145"/>
      <c r="F171" s="152"/>
      <c r="G171" s="145"/>
      <c r="H171" s="100"/>
      <c r="I171" s="68"/>
      <c r="J171" s="62"/>
    </row>
    <row r="172" spans="1:10" x14ac:dyDescent="0.2">
      <c r="A172" s="62"/>
      <c r="B172" s="63"/>
      <c r="C172" s="99"/>
      <c r="D172" s="64"/>
      <c r="E172" s="145"/>
      <c r="F172" s="152"/>
      <c r="G172" s="145"/>
      <c r="H172" s="100"/>
      <c r="I172" s="68"/>
      <c r="J172" s="62"/>
    </row>
    <row r="173" spans="1:10" x14ac:dyDescent="0.2">
      <c r="A173" s="62"/>
      <c r="B173" s="63"/>
      <c r="C173" s="99"/>
      <c r="D173" s="64"/>
      <c r="E173" s="145"/>
      <c r="F173" s="152"/>
      <c r="G173" s="145"/>
      <c r="H173" s="100"/>
      <c r="I173" s="68"/>
      <c r="J173" s="62"/>
    </row>
    <row r="174" spans="1:10" x14ac:dyDescent="0.2">
      <c r="A174" s="62"/>
      <c r="B174" s="63"/>
      <c r="C174" s="99"/>
      <c r="D174" s="64"/>
      <c r="E174" s="145"/>
      <c r="F174" s="152"/>
      <c r="G174" s="145"/>
      <c r="H174" s="100"/>
      <c r="I174" s="68"/>
      <c r="J174" s="62"/>
    </row>
    <row r="175" spans="1:10" x14ac:dyDescent="0.2">
      <c r="A175" s="62"/>
      <c r="B175" s="63"/>
      <c r="C175" s="99"/>
      <c r="D175" s="64"/>
      <c r="E175" s="145"/>
      <c r="F175" s="152"/>
      <c r="G175" s="145"/>
      <c r="H175" s="100"/>
      <c r="I175" s="68"/>
      <c r="J175" s="62"/>
    </row>
    <row r="176" spans="1:10" x14ac:dyDescent="0.2">
      <c r="A176" s="62"/>
      <c r="B176" s="63"/>
      <c r="C176" s="99"/>
      <c r="D176" s="64"/>
      <c r="E176" s="145"/>
      <c r="F176" s="152"/>
      <c r="G176" s="145"/>
      <c r="H176" s="100"/>
      <c r="I176" s="68"/>
      <c r="J176" s="62"/>
    </row>
    <row r="177" spans="1:10" x14ac:dyDescent="0.2">
      <c r="A177" s="62"/>
      <c r="B177" s="63"/>
      <c r="C177" s="99"/>
      <c r="D177" s="64"/>
      <c r="E177" s="145"/>
      <c r="F177" s="152"/>
      <c r="G177" s="145"/>
      <c r="H177" s="100"/>
      <c r="I177" s="68"/>
      <c r="J177" s="62"/>
    </row>
    <row r="178" spans="1:10" x14ac:dyDescent="0.2">
      <c r="A178" s="62"/>
      <c r="B178" s="63"/>
      <c r="C178" s="99"/>
      <c r="D178" s="64"/>
      <c r="E178" s="145"/>
      <c r="F178" s="152"/>
      <c r="G178" s="145"/>
      <c r="H178" s="100"/>
      <c r="I178" s="68"/>
      <c r="J178" s="62"/>
    </row>
    <row r="179" spans="1:10" x14ac:dyDescent="0.2">
      <c r="A179" s="62"/>
      <c r="B179" s="63"/>
      <c r="C179" s="99"/>
      <c r="D179" s="64"/>
      <c r="E179" s="145"/>
      <c r="F179" s="152"/>
      <c r="G179" s="145"/>
      <c r="H179" s="100"/>
      <c r="I179" s="68"/>
      <c r="J179" s="62"/>
    </row>
    <row r="180" spans="1:10" x14ac:dyDescent="0.2">
      <c r="A180" s="62"/>
      <c r="B180" s="63"/>
      <c r="C180" s="99"/>
      <c r="D180" s="64"/>
      <c r="E180" s="145"/>
      <c r="F180" s="152"/>
      <c r="G180" s="145"/>
      <c r="H180" s="100"/>
      <c r="I180" s="68"/>
      <c r="J180" s="62"/>
    </row>
    <row r="181" spans="1:10" x14ac:dyDescent="0.2">
      <c r="A181" s="62"/>
      <c r="B181" s="63"/>
      <c r="C181" s="99"/>
      <c r="D181" s="64"/>
      <c r="E181" s="145"/>
      <c r="F181" s="152"/>
      <c r="G181" s="145"/>
      <c r="H181" s="100"/>
      <c r="I181" s="68"/>
      <c r="J181" s="62"/>
    </row>
    <row r="182" spans="1:10" x14ac:dyDescent="0.2">
      <c r="G182" s="14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8"/>
  <sheetViews>
    <sheetView topLeftCell="A2" workbookViewId="0">
      <selection activeCell="I12" sqref="I12"/>
    </sheetView>
  </sheetViews>
  <sheetFormatPr baseColWidth="10" defaultColWidth="11" defaultRowHeight="16" x14ac:dyDescent="0.2"/>
  <cols>
    <col min="1" max="1" width="3.5" customWidth="1"/>
    <col min="3" max="3" width="16.33203125" customWidth="1"/>
    <col min="4" max="4" width="15" customWidth="1"/>
    <col min="5" max="5" width="12.33203125" style="151" customWidth="1"/>
    <col min="6" max="6" width="11.83203125" style="158" customWidth="1"/>
    <col min="7" max="7" width="16.33203125" style="151" customWidth="1"/>
    <col min="8" max="8" width="12.1640625" customWidth="1"/>
    <col min="9" max="9" width="31.83203125" customWidth="1"/>
    <col min="10" max="10" width="74.33203125" customWidth="1"/>
  </cols>
  <sheetData>
    <row r="1" spans="1:10" x14ac:dyDescent="0.2">
      <c r="A1" s="62"/>
      <c r="B1" s="63"/>
      <c r="C1" s="64"/>
      <c r="D1" s="64"/>
      <c r="E1" s="145"/>
      <c r="F1" s="152"/>
      <c r="G1" s="145"/>
      <c r="H1" s="67"/>
      <c r="I1" s="68"/>
      <c r="J1" s="62"/>
    </row>
    <row r="2" spans="1:10" ht="47" x14ac:dyDescent="0.55000000000000004">
      <c r="A2" s="69"/>
      <c r="B2" s="70" t="s">
        <v>0</v>
      </c>
      <c r="C2" s="70"/>
      <c r="D2" s="70"/>
      <c r="E2" s="146"/>
      <c r="F2" s="153"/>
      <c r="G2" s="146"/>
      <c r="H2" s="73"/>
      <c r="I2" s="74"/>
      <c r="J2" s="69"/>
    </row>
    <row r="3" spans="1:10" x14ac:dyDescent="0.2">
      <c r="A3" s="62"/>
      <c r="B3" s="63"/>
      <c r="C3" s="64"/>
      <c r="D3" s="64"/>
      <c r="E3" s="145"/>
      <c r="F3" s="152"/>
      <c r="G3" s="145"/>
      <c r="H3" s="67"/>
      <c r="I3" s="68"/>
      <c r="J3" s="62"/>
    </row>
    <row r="4" spans="1:10" x14ac:dyDescent="0.2">
      <c r="A4" s="75"/>
      <c r="B4" s="76" t="s">
        <v>1</v>
      </c>
      <c r="C4" s="76"/>
      <c r="D4" s="77"/>
      <c r="E4" s="147"/>
      <c r="F4" s="154"/>
      <c r="G4" s="147">
        <f>SUM(G10:G98)</f>
        <v>2637.93</v>
      </c>
      <c r="H4" s="80"/>
      <c r="I4" s="81"/>
      <c r="J4" s="82"/>
    </row>
    <row r="5" spans="1:10" x14ac:dyDescent="0.2">
      <c r="A5" s="75"/>
      <c r="B5" s="83" t="s">
        <v>2</v>
      </c>
      <c r="C5" s="83"/>
      <c r="D5" s="84"/>
      <c r="E5" s="148">
        <f>SUM(E10:E98)</f>
        <v>2642.8999999999996</v>
      </c>
      <c r="F5" s="155"/>
      <c r="G5" s="148"/>
      <c r="H5" s="87"/>
      <c r="I5" s="88"/>
      <c r="J5" s="89"/>
    </row>
    <row r="6" spans="1:10" x14ac:dyDescent="0.2">
      <c r="A6" s="75"/>
      <c r="B6" s="76" t="s">
        <v>3</v>
      </c>
      <c r="C6" s="76"/>
      <c r="D6" s="77"/>
      <c r="E6" s="147"/>
      <c r="F6" s="154">
        <f>SUM(F10:F98)</f>
        <v>141050</v>
      </c>
      <c r="G6" s="147"/>
      <c r="H6" s="80"/>
      <c r="I6" s="81"/>
      <c r="J6" s="82"/>
    </row>
    <row r="7" spans="1:10" x14ac:dyDescent="0.2">
      <c r="A7" s="75"/>
      <c r="B7" s="133" t="s">
        <v>4</v>
      </c>
      <c r="C7" s="133"/>
      <c r="D7" s="133"/>
      <c r="E7" s="149"/>
      <c r="F7" s="156"/>
      <c r="G7" s="149"/>
      <c r="H7" s="134">
        <f>SUM(H10:H98)</f>
        <v>20.265972222222221</v>
      </c>
      <c r="I7" s="135"/>
      <c r="J7" s="136"/>
    </row>
    <row r="8" spans="1:10" x14ac:dyDescent="0.2">
      <c r="A8" s="62"/>
      <c r="B8" s="63"/>
      <c r="C8" s="64"/>
      <c r="D8" s="64"/>
      <c r="E8" s="145"/>
      <c r="F8" s="152"/>
      <c r="G8" s="145"/>
      <c r="H8" s="67"/>
      <c r="I8" s="68"/>
      <c r="J8" s="62"/>
    </row>
    <row r="9" spans="1:10" ht="19" x14ac:dyDescent="0.25">
      <c r="A9" s="91"/>
      <c r="B9" s="92" t="s">
        <v>62</v>
      </c>
      <c r="C9" s="93" t="s">
        <v>63</v>
      </c>
      <c r="D9" s="93" t="s">
        <v>64</v>
      </c>
      <c r="E9" s="150" t="s">
        <v>65</v>
      </c>
      <c r="F9" s="157" t="s">
        <v>242</v>
      </c>
      <c r="G9" s="150" t="s">
        <v>48</v>
      </c>
      <c r="H9" s="96" t="s">
        <v>49</v>
      </c>
      <c r="I9" s="97" t="s">
        <v>67</v>
      </c>
      <c r="J9" s="98" t="s">
        <v>68</v>
      </c>
    </row>
    <row r="10" spans="1:10" x14ac:dyDescent="0.2">
      <c r="A10" s="62"/>
      <c r="B10" s="63"/>
      <c r="C10" s="99"/>
      <c r="D10" s="64"/>
      <c r="E10" s="145"/>
      <c r="F10" s="152"/>
      <c r="G10" s="145"/>
      <c r="H10" s="100"/>
      <c r="I10" s="68"/>
      <c r="J10" s="62"/>
    </row>
    <row r="11" spans="1:10" x14ac:dyDescent="0.2">
      <c r="A11" s="62"/>
      <c r="B11" s="63">
        <v>834</v>
      </c>
      <c r="C11" s="99" t="s">
        <v>243</v>
      </c>
      <c r="D11" s="64" t="s">
        <v>17</v>
      </c>
      <c r="E11" s="145">
        <v>17.399999999999999</v>
      </c>
      <c r="F11" s="152">
        <v>1120</v>
      </c>
      <c r="G11" s="145">
        <v>22.7</v>
      </c>
      <c r="H11" s="100">
        <v>0.16666666666666666</v>
      </c>
      <c r="I11" s="68" t="s">
        <v>244</v>
      </c>
      <c r="J11" s="62" t="s">
        <v>245</v>
      </c>
    </row>
    <row r="12" spans="1:10" x14ac:dyDescent="0.2">
      <c r="A12" s="62"/>
      <c r="B12" s="63">
        <v>833</v>
      </c>
      <c r="C12" s="99" t="s">
        <v>243</v>
      </c>
      <c r="D12" s="64" t="s">
        <v>19</v>
      </c>
      <c r="E12" s="145">
        <v>31.9</v>
      </c>
      <c r="F12" s="152">
        <v>360</v>
      </c>
      <c r="G12" s="145">
        <v>32.5</v>
      </c>
      <c r="H12" s="100">
        <v>0.19791666666666666</v>
      </c>
      <c r="I12" s="68"/>
      <c r="J12" s="62" t="s">
        <v>246</v>
      </c>
    </row>
    <row r="13" spans="1:10" x14ac:dyDescent="0.2">
      <c r="A13" s="62"/>
      <c r="B13" s="63">
        <v>832</v>
      </c>
      <c r="C13" s="99" t="s">
        <v>243</v>
      </c>
      <c r="D13" s="64" t="s">
        <v>17</v>
      </c>
      <c r="E13" s="145">
        <v>31.4</v>
      </c>
      <c r="F13" s="152">
        <v>1350</v>
      </c>
      <c r="G13" s="145">
        <v>33.1</v>
      </c>
      <c r="H13" s="100">
        <v>0.21180555555555555</v>
      </c>
      <c r="I13" s="68"/>
      <c r="J13" s="62" t="s">
        <v>247</v>
      </c>
    </row>
    <row r="14" spans="1:10" x14ac:dyDescent="0.2">
      <c r="A14" s="62"/>
      <c r="B14" s="63">
        <v>831</v>
      </c>
      <c r="C14" s="99" t="s">
        <v>243</v>
      </c>
      <c r="D14" s="64" t="s">
        <v>19</v>
      </c>
      <c r="E14" s="145">
        <v>25.8</v>
      </c>
      <c r="F14" s="152">
        <v>1850</v>
      </c>
      <c r="G14" s="145">
        <v>29.2</v>
      </c>
      <c r="H14" s="100">
        <v>0.21527777777777779</v>
      </c>
      <c r="I14" s="68"/>
      <c r="J14" s="62" t="s">
        <v>248</v>
      </c>
    </row>
    <row r="15" spans="1:10" x14ac:dyDescent="0.2">
      <c r="A15" s="62"/>
      <c r="B15" s="63">
        <v>830</v>
      </c>
      <c r="C15" s="99" t="s">
        <v>243</v>
      </c>
      <c r="D15" s="64" t="s">
        <v>16</v>
      </c>
      <c r="E15" s="145">
        <v>31.5</v>
      </c>
      <c r="F15" s="152">
        <v>1320</v>
      </c>
      <c r="G15" s="145">
        <v>31.2</v>
      </c>
      <c r="H15" s="100">
        <v>0.21527777777777779</v>
      </c>
      <c r="I15" s="68"/>
      <c r="J15" s="62" t="s">
        <v>249</v>
      </c>
    </row>
    <row r="16" spans="1:10" x14ac:dyDescent="0.2">
      <c r="A16" s="62"/>
      <c r="B16" s="63">
        <v>829</v>
      </c>
      <c r="C16" s="99" t="s">
        <v>250</v>
      </c>
      <c r="D16" s="64" t="s">
        <v>17</v>
      </c>
      <c r="E16" s="145">
        <v>25.5</v>
      </c>
      <c r="F16" s="152">
        <v>1770</v>
      </c>
      <c r="G16" s="145">
        <v>25.6</v>
      </c>
      <c r="H16" s="100">
        <v>0.20486111111111113</v>
      </c>
      <c r="I16" s="68"/>
      <c r="J16" s="62" t="s">
        <v>251</v>
      </c>
    </row>
    <row r="17" spans="1:10" x14ac:dyDescent="0.2">
      <c r="A17" s="62"/>
      <c r="B17" s="63">
        <v>828</v>
      </c>
      <c r="C17" s="99" t="s">
        <v>250</v>
      </c>
      <c r="D17" s="64" t="s">
        <v>19</v>
      </c>
      <c r="E17" s="145">
        <v>29.9</v>
      </c>
      <c r="F17" s="152">
        <v>1950</v>
      </c>
      <c r="G17" s="145">
        <v>30.8</v>
      </c>
      <c r="H17" s="100">
        <v>0.25694444444444448</v>
      </c>
      <c r="I17" s="68"/>
      <c r="J17" s="62" t="s">
        <v>252</v>
      </c>
    </row>
    <row r="18" spans="1:10" x14ac:dyDescent="0.2">
      <c r="A18" s="62"/>
      <c r="B18" s="63">
        <v>827</v>
      </c>
      <c r="C18" s="99" t="s">
        <v>250</v>
      </c>
      <c r="D18" s="64" t="s">
        <v>19</v>
      </c>
      <c r="E18" s="145">
        <v>22.4</v>
      </c>
      <c r="F18" s="152">
        <v>330</v>
      </c>
      <c r="G18" s="145">
        <v>21.6</v>
      </c>
      <c r="H18" s="100">
        <v>0.16666666666666666</v>
      </c>
      <c r="I18" s="68" t="s">
        <v>197</v>
      </c>
      <c r="J18" s="62" t="s">
        <v>253</v>
      </c>
    </row>
    <row r="19" spans="1:10" x14ac:dyDescent="0.2">
      <c r="A19" s="62"/>
      <c r="B19" s="63">
        <v>826</v>
      </c>
      <c r="C19" s="99" t="s">
        <v>250</v>
      </c>
      <c r="D19" s="64" t="s">
        <v>16</v>
      </c>
      <c r="E19" s="145">
        <v>27</v>
      </c>
      <c r="F19" s="152">
        <v>1950</v>
      </c>
      <c r="G19" s="145">
        <v>27.2</v>
      </c>
      <c r="H19" s="100">
        <v>0.23611111111111113</v>
      </c>
      <c r="I19" s="68"/>
      <c r="J19" s="62" t="s">
        <v>254</v>
      </c>
    </row>
    <row r="20" spans="1:10" x14ac:dyDescent="0.2">
      <c r="A20" s="62"/>
      <c r="B20" s="63">
        <v>825</v>
      </c>
      <c r="C20" s="99" t="s">
        <v>250</v>
      </c>
      <c r="D20" s="64" t="s">
        <v>16</v>
      </c>
      <c r="E20" s="145">
        <v>23.4</v>
      </c>
      <c r="F20" s="152">
        <v>1850</v>
      </c>
      <c r="G20" s="145">
        <v>24</v>
      </c>
      <c r="H20" s="100">
        <v>0.23263888888888887</v>
      </c>
      <c r="I20" s="68"/>
      <c r="J20" s="62" t="s">
        <v>255</v>
      </c>
    </row>
    <row r="21" spans="1:10" x14ac:dyDescent="0.2">
      <c r="A21" s="62"/>
      <c r="B21" s="63">
        <v>824</v>
      </c>
      <c r="C21" s="99" t="s">
        <v>250</v>
      </c>
      <c r="D21" s="64" t="s">
        <v>19</v>
      </c>
      <c r="E21" s="145">
        <v>30.4</v>
      </c>
      <c r="F21" s="152">
        <v>960</v>
      </c>
      <c r="G21" s="145">
        <v>29.6</v>
      </c>
      <c r="H21" s="100">
        <v>0.21180555555555555</v>
      </c>
      <c r="I21" s="68"/>
      <c r="J21" s="62" t="s">
        <v>256</v>
      </c>
    </row>
    <row r="22" spans="1:10" x14ac:dyDescent="0.2">
      <c r="A22" s="62"/>
      <c r="B22" s="63">
        <v>823</v>
      </c>
      <c r="C22" s="99" t="s">
        <v>250</v>
      </c>
      <c r="D22" s="64" t="s">
        <v>19</v>
      </c>
      <c r="E22" s="145">
        <v>26.6</v>
      </c>
      <c r="F22" s="152">
        <v>1980</v>
      </c>
      <c r="G22" s="145">
        <v>27.9</v>
      </c>
      <c r="H22" s="100">
        <v>0.23958333333333334</v>
      </c>
      <c r="I22" s="68"/>
      <c r="J22" s="62" t="s">
        <v>257</v>
      </c>
    </row>
    <row r="23" spans="1:10" x14ac:dyDescent="0.2">
      <c r="A23" s="62"/>
      <c r="B23" s="63">
        <v>822</v>
      </c>
      <c r="C23" s="99" t="s">
        <v>250</v>
      </c>
      <c r="D23" s="64" t="s">
        <v>16</v>
      </c>
      <c r="E23" s="145">
        <v>24.5</v>
      </c>
      <c r="F23" s="152">
        <v>2350</v>
      </c>
      <c r="G23" s="145">
        <v>25</v>
      </c>
      <c r="H23" s="100">
        <v>0.25347222222222221</v>
      </c>
      <c r="I23" s="68"/>
      <c r="J23" s="62" t="s">
        <v>258</v>
      </c>
    </row>
    <row r="24" spans="1:10" x14ac:dyDescent="0.2">
      <c r="A24" s="62"/>
      <c r="B24" s="63">
        <v>821</v>
      </c>
      <c r="C24" s="99" t="s">
        <v>250</v>
      </c>
      <c r="D24" s="64" t="s">
        <v>19</v>
      </c>
      <c r="E24" s="145">
        <v>28.4</v>
      </c>
      <c r="F24" s="152">
        <v>2050</v>
      </c>
      <c r="G24" s="145">
        <v>28.8</v>
      </c>
      <c r="H24" s="100">
        <v>0.26041666666666669</v>
      </c>
      <c r="I24" s="68"/>
      <c r="J24" s="62" t="s">
        <v>259</v>
      </c>
    </row>
    <row r="25" spans="1:10" x14ac:dyDescent="0.2">
      <c r="A25" s="62"/>
      <c r="B25" s="63">
        <v>820</v>
      </c>
      <c r="C25" s="99" t="s">
        <v>260</v>
      </c>
      <c r="D25" s="64" t="s">
        <v>261</v>
      </c>
      <c r="E25" s="145">
        <v>26.9</v>
      </c>
      <c r="F25" s="152">
        <v>1990</v>
      </c>
      <c r="G25" s="145">
        <v>26.2</v>
      </c>
      <c r="H25" s="100">
        <v>0.22916666666666666</v>
      </c>
      <c r="I25" s="68"/>
      <c r="J25" s="62" t="s">
        <v>262</v>
      </c>
    </row>
    <row r="26" spans="1:10" x14ac:dyDescent="0.2">
      <c r="A26" s="62"/>
      <c r="B26" s="63">
        <v>819</v>
      </c>
      <c r="C26" s="99" t="s">
        <v>260</v>
      </c>
      <c r="D26" s="64" t="s">
        <v>261</v>
      </c>
      <c r="E26" s="145">
        <v>32.4</v>
      </c>
      <c r="F26" s="152">
        <v>2750</v>
      </c>
      <c r="G26" s="145">
        <v>31.1</v>
      </c>
      <c r="H26" s="100">
        <v>0.32291666666666669</v>
      </c>
      <c r="I26" s="68"/>
      <c r="J26" s="62" t="s">
        <v>263</v>
      </c>
    </row>
    <row r="27" spans="1:10" x14ac:dyDescent="0.2">
      <c r="A27" s="62"/>
      <c r="B27" s="63">
        <v>818</v>
      </c>
      <c r="C27" s="99" t="s">
        <v>260</v>
      </c>
      <c r="D27" s="64" t="s">
        <v>261</v>
      </c>
      <c r="E27" s="145">
        <v>32.5</v>
      </c>
      <c r="F27" s="152">
        <v>2630</v>
      </c>
      <c r="G27" s="145">
        <v>32</v>
      </c>
      <c r="H27" s="100">
        <v>0.28472222222222221</v>
      </c>
      <c r="I27" s="68"/>
      <c r="J27" s="62" t="s">
        <v>264</v>
      </c>
    </row>
    <row r="28" spans="1:10" x14ac:dyDescent="0.2">
      <c r="A28" s="62"/>
      <c r="B28" s="63">
        <v>817</v>
      </c>
      <c r="C28" s="99" t="s">
        <v>260</v>
      </c>
      <c r="D28" s="64" t="s">
        <v>16</v>
      </c>
      <c r="E28" s="145">
        <v>31.9</v>
      </c>
      <c r="F28" s="152">
        <v>2210</v>
      </c>
      <c r="G28" s="145">
        <v>30.8</v>
      </c>
      <c r="H28" s="100">
        <v>0.28125</v>
      </c>
      <c r="I28" s="68"/>
      <c r="J28" s="62" t="s">
        <v>265</v>
      </c>
    </row>
    <row r="29" spans="1:10" x14ac:dyDescent="0.2">
      <c r="A29" s="62"/>
      <c r="B29" s="63">
        <v>816</v>
      </c>
      <c r="C29" s="99" t="s">
        <v>260</v>
      </c>
      <c r="D29" s="64" t="s">
        <v>266</v>
      </c>
      <c r="E29" s="145">
        <v>31.9</v>
      </c>
      <c r="F29" s="152">
        <v>2430</v>
      </c>
      <c r="G29" s="145">
        <v>31.6</v>
      </c>
      <c r="H29" s="100">
        <v>0.28125</v>
      </c>
      <c r="I29" s="68"/>
      <c r="J29" s="62" t="s">
        <v>267</v>
      </c>
    </row>
    <row r="30" spans="1:10" x14ac:dyDescent="0.2">
      <c r="A30" s="62"/>
      <c r="B30" s="63">
        <v>815</v>
      </c>
      <c r="C30" s="99" t="s">
        <v>260</v>
      </c>
      <c r="D30" s="64" t="s">
        <v>18</v>
      </c>
      <c r="E30" s="145">
        <v>31.2</v>
      </c>
      <c r="F30" s="152">
        <v>680</v>
      </c>
      <c r="G30" s="145">
        <v>31.1</v>
      </c>
      <c r="H30" s="100">
        <v>0.18402777777777779</v>
      </c>
      <c r="I30" s="68"/>
      <c r="J30" s="62" t="s">
        <v>268</v>
      </c>
    </row>
    <row r="31" spans="1:10" x14ac:dyDescent="0.2">
      <c r="A31" s="62"/>
      <c r="B31" s="63">
        <v>814</v>
      </c>
      <c r="C31" s="99" t="s">
        <v>269</v>
      </c>
      <c r="D31" s="64" t="s">
        <v>16</v>
      </c>
      <c r="E31" s="145">
        <v>26.9</v>
      </c>
      <c r="F31" s="152">
        <v>2510</v>
      </c>
      <c r="G31" s="145">
        <v>26.4</v>
      </c>
      <c r="H31" s="100">
        <v>0.27430555555555552</v>
      </c>
      <c r="I31" s="68"/>
      <c r="J31" s="62" t="s">
        <v>270</v>
      </c>
    </row>
    <row r="32" spans="1:10" x14ac:dyDescent="0.2">
      <c r="A32" s="62"/>
      <c r="B32" s="63">
        <v>813</v>
      </c>
      <c r="C32" s="99" t="s">
        <v>269</v>
      </c>
      <c r="D32" s="64" t="s">
        <v>19</v>
      </c>
      <c r="E32" s="145">
        <v>25.9</v>
      </c>
      <c r="F32" s="152">
        <v>2220</v>
      </c>
      <c r="G32" s="145">
        <v>25.8</v>
      </c>
      <c r="H32" s="100">
        <v>0.23958333333333334</v>
      </c>
      <c r="I32" s="68"/>
      <c r="J32" s="62" t="s">
        <v>271</v>
      </c>
    </row>
    <row r="33" spans="1:10" x14ac:dyDescent="0.2">
      <c r="A33" s="62"/>
      <c r="B33" s="63">
        <v>812</v>
      </c>
      <c r="C33" s="99" t="s">
        <v>269</v>
      </c>
      <c r="D33" s="64" t="s">
        <v>16</v>
      </c>
      <c r="E33" s="145">
        <v>28.2</v>
      </c>
      <c r="F33" s="152">
        <v>2440</v>
      </c>
      <c r="G33" s="145">
        <v>27.4</v>
      </c>
      <c r="H33" s="100">
        <v>0.25694444444444448</v>
      </c>
      <c r="I33" s="68"/>
      <c r="J33" s="62" t="s">
        <v>272</v>
      </c>
    </row>
    <row r="34" spans="1:10" x14ac:dyDescent="0.2">
      <c r="A34" s="62"/>
      <c r="B34" s="63">
        <v>811</v>
      </c>
      <c r="C34" s="99" t="s">
        <v>269</v>
      </c>
      <c r="D34" s="64" t="s">
        <v>16</v>
      </c>
      <c r="E34" s="145">
        <v>27.1</v>
      </c>
      <c r="F34" s="152">
        <v>1650</v>
      </c>
      <c r="G34" s="145">
        <v>27.3</v>
      </c>
      <c r="H34" s="100">
        <v>0.23611111111111113</v>
      </c>
      <c r="I34" s="68"/>
      <c r="J34" s="62" t="s">
        <v>273</v>
      </c>
    </row>
    <row r="35" spans="1:10" x14ac:dyDescent="0.2">
      <c r="A35" s="62"/>
      <c r="B35" s="63">
        <v>810</v>
      </c>
      <c r="C35" s="99" t="s">
        <v>269</v>
      </c>
      <c r="D35" s="64" t="s">
        <v>16</v>
      </c>
      <c r="E35" s="145">
        <v>30.1</v>
      </c>
      <c r="F35" s="152">
        <v>2580</v>
      </c>
      <c r="G35" s="145">
        <v>30.3</v>
      </c>
      <c r="H35" s="100">
        <v>0.30555555555555552</v>
      </c>
      <c r="I35" s="68"/>
      <c r="J35" s="62" t="s">
        <v>274</v>
      </c>
    </row>
    <row r="36" spans="1:10" x14ac:dyDescent="0.2">
      <c r="A36" s="62"/>
      <c r="B36" s="63">
        <v>809</v>
      </c>
      <c r="C36" s="99" t="s">
        <v>269</v>
      </c>
      <c r="D36" s="64" t="s">
        <v>16</v>
      </c>
      <c r="E36" s="145">
        <v>31.4</v>
      </c>
      <c r="F36" s="152">
        <v>2180</v>
      </c>
      <c r="G36" s="145">
        <v>32.5</v>
      </c>
      <c r="H36" s="100">
        <v>0.23958333333333334</v>
      </c>
      <c r="I36" s="68"/>
      <c r="J36" s="62" t="s">
        <v>275</v>
      </c>
    </row>
    <row r="37" spans="1:10" x14ac:dyDescent="0.2">
      <c r="A37" s="62"/>
      <c r="B37" s="63">
        <v>808</v>
      </c>
      <c r="C37" s="99" t="s">
        <v>269</v>
      </c>
      <c r="D37" s="64" t="s">
        <v>16</v>
      </c>
      <c r="E37" s="145">
        <v>26.9</v>
      </c>
      <c r="F37" s="152">
        <v>2510</v>
      </c>
      <c r="G37" s="145">
        <v>26.5</v>
      </c>
      <c r="H37" s="100">
        <v>0.28819444444444448</v>
      </c>
      <c r="I37" s="68"/>
      <c r="J37" s="62" t="s">
        <v>276</v>
      </c>
    </row>
    <row r="38" spans="1:10" x14ac:dyDescent="0.2">
      <c r="A38" s="62"/>
      <c r="B38" s="63">
        <v>807</v>
      </c>
      <c r="C38" s="99" t="s">
        <v>277</v>
      </c>
      <c r="D38" s="64" t="s">
        <v>16</v>
      </c>
      <c r="E38" s="145">
        <v>26.6</v>
      </c>
      <c r="F38" s="152">
        <v>1470</v>
      </c>
      <c r="G38" s="145">
        <v>28.9</v>
      </c>
      <c r="H38" s="100">
        <v>0.24652777777777779</v>
      </c>
      <c r="I38" s="68"/>
      <c r="J38" s="62" t="s">
        <v>278</v>
      </c>
    </row>
    <row r="39" spans="1:10" x14ac:dyDescent="0.2">
      <c r="A39" s="62"/>
      <c r="B39" s="63">
        <v>806</v>
      </c>
      <c r="C39" s="99" t="s">
        <v>277</v>
      </c>
      <c r="D39" s="64" t="s">
        <v>16</v>
      </c>
      <c r="E39" s="145">
        <v>32</v>
      </c>
      <c r="F39" s="152">
        <v>2330</v>
      </c>
      <c r="G39" s="145">
        <v>27.9</v>
      </c>
      <c r="H39" s="100">
        <v>0.28125</v>
      </c>
      <c r="I39" s="68"/>
      <c r="J39" s="62" t="s">
        <v>279</v>
      </c>
    </row>
    <row r="40" spans="1:10" x14ac:dyDescent="0.2">
      <c r="A40" s="62"/>
      <c r="B40" s="63">
        <v>805</v>
      </c>
      <c r="C40" s="99" t="s">
        <v>277</v>
      </c>
      <c r="D40" s="64" t="s">
        <v>16</v>
      </c>
      <c r="E40" s="145">
        <v>28.1</v>
      </c>
      <c r="F40" s="152">
        <v>2190</v>
      </c>
      <c r="G40" s="145">
        <v>25.4</v>
      </c>
      <c r="H40" s="100">
        <v>0.2673611111111111</v>
      </c>
      <c r="I40" s="68"/>
      <c r="J40" s="62" t="s">
        <v>280</v>
      </c>
    </row>
    <row r="41" spans="1:10" x14ac:dyDescent="0.2">
      <c r="A41" s="62"/>
      <c r="B41" s="63">
        <v>804</v>
      </c>
      <c r="C41" s="99" t="s">
        <v>277</v>
      </c>
      <c r="D41" s="64" t="s">
        <v>19</v>
      </c>
      <c r="E41" s="145">
        <v>31.1</v>
      </c>
      <c r="F41" s="152">
        <v>2480</v>
      </c>
      <c r="G41" s="145">
        <v>31.9</v>
      </c>
      <c r="H41" s="100">
        <v>0.27777777777777779</v>
      </c>
      <c r="I41" s="68"/>
      <c r="J41" s="62" t="s">
        <v>281</v>
      </c>
    </row>
    <row r="42" spans="1:10" x14ac:dyDescent="0.2">
      <c r="A42" s="62"/>
      <c r="B42" s="63">
        <v>803</v>
      </c>
      <c r="C42" s="99" t="s">
        <v>277</v>
      </c>
      <c r="D42" s="64" t="s">
        <v>16</v>
      </c>
      <c r="E42" s="145">
        <v>29.8</v>
      </c>
      <c r="F42" s="152">
        <v>1810</v>
      </c>
      <c r="G42" s="145">
        <v>30.7</v>
      </c>
      <c r="H42" s="100">
        <v>0.22569444444444445</v>
      </c>
      <c r="I42" s="68"/>
      <c r="J42" s="62" t="s">
        <v>282</v>
      </c>
    </row>
    <row r="43" spans="1:10" x14ac:dyDescent="0.2">
      <c r="A43" s="62"/>
      <c r="B43" s="63">
        <v>802</v>
      </c>
      <c r="C43" s="99" t="s">
        <v>277</v>
      </c>
      <c r="D43" s="64" t="s">
        <v>16</v>
      </c>
      <c r="E43" s="145">
        <v>22.3</v>
      </c>
      <c r="F43" s="152">
        <v>1550</v>
      </c>
      <c r="G43" s="145">
        <v>21.9</v>
      </c>
      <c r="H43" s="100">
        <v>0.20833333333333334</v>
      </c>
      <c r="I43" s="68"/>
      <c r="J43" s="62" t="s">
        <v>283</v>
      </c>
    </row>
    <row r="44" spans="1:10" x14ac:dyDescent="0.2">
      <c r="A44" s="62"/>
      <c r="B44" s="63">
        <v>801</v>
      </c>
      <c r="C44" s="99" t="s">
        <v>277</v>
      </c>
      <c r="D44" s="64" t="s">
        <v>16</v>
      </c>
      <c r="E44" s="145">
        <v>30.4</v>
      </c>
      <c r="F44" s="152">
        <v>2560</v>
      </c>
      <c r="G44" s="145">
        <v>30.1</v>
      </c>
      <c r="H44" s="100">
        <v>0.2638888888888889</v>
      </c>
      <c r="I44" s="68"/>
      <c r="J44" s="62" t="s">
        <v>284</v>
      </c>
    </row>
    <row r="45" spans="1:10" x14ac:dyDescent="0.2">
      <c r="A45" s="62"/>
      <c r="B45" s="63">
        <v>800</v>
      </c>
      <c r="C45" s="99" t="s">
        <v>277</v>
      </c>
      <c r="D45" s="64" t="s">
        <v>19</v>
      </c>
      <c r="E45" s="145">
        <v>27.3</v>
      </c>
      <c r="F45" s="152">
        <v>1930</v>
      </c>
      <c r="G45" s="145">
        <v>29.8</v>
      </c>
      <c r="H45" s="100">
        <v>0.22916666666666666</v>
      </c>
      <c r="I45" s="68" t="s">
        <v>285</v>
      </c>
      <c r="J45" s="62" t="s">
        <v>286</v>
      </c>
    </row>
    <row r="46" spans="1:10" x14ac:dyDescent="0.2">
      <c r="A46" s="62"/>
      <c r="B46" s="63">
        <v>799</v>
      </c>
      <c r="C46" s="99" t="s">
        <v>277</v>
      </c>
      <c r="D46" s="64" t="s">
        <v>16</v>
      </c>
      <c r="E46" s="145">
        <v>32</v>
      </c>
      <c r="F46" s="152">
        <v>2080</v>
      </c>
      <c r="G46" s="145">
        <v>31.4</v>
      </c>
      <c r="H46" s="100">
        <v>0.25347222222222221</v>
      </c>
      <c r="I46" s="68"/>
      <c r="J46" s="62" t="s">
        <v>287</v>
      </c>
    </row>
    <row r="47" spans="1:10" x14ac:dyDescent="0.2">
      <c r="A47" s="62"/>
      <c r="B47" s="63">
        <v>798</v>
      </c>
      <c r="C47" s="99" t="s">
        <v>288</v>
      </c>
      <c r="D47" s="64" t="s">
        <v>16</v>
      </c>
      <c r="E47" s="145">
        <v>31.7</v>
      </c>
      <c r="F47" s="152">
        <v>2320</v>
      </c>
      <c r="G47" s="145">
        <v>31.9</v>
      </c>
      <c r="H47" s="100">
        <v>0.25694444444444448</v>
      </c>
      <c r="I47" s="68"/>
      <c r="J47" s="62" t="s">
        <v>289</v>
      </c>
    </row>
    <row r="48" spans="1:10" x14ac:dyDescent="0.2">
      <c r="A48" s="62"/>
      <c r="B48" s="63">
        <v>797</v>
      </c>
      <c r="C48" s="99" t="s">
        <v>288</v>
      </c>
      <c r="D48" s="64" t="s">
        <v>16</v>
      </c>
      <c r="E48" s="145">
        <v>32.9</v>
      </c>
      <c r="F48" s="152">
        <v>2010</v>
      </c>
      <c r="G48" s="145">
        <v>33.299999999999997</v>
      </c>
      <c r="H48" s="100">
        <v>0.25347222222222221</v>
      </c>
      <c r="I48" s="68"/>
      <c r="J48" s="62" t="s">
        <v>290</v>
      </c>
    </row>
    <row r="49" spans="1:10" x14ac:dyDescent="0.2">
      <c r="A49" s="62"/>
      <c r="B49" s="63">
        <v>796</v>
      </c>
      <c r="C49" s="99" t="s">
        <v>288</v>
      </c>
      <c r="D49" s="64" t="s">
        <v>16</v>
      </c>
      <c r="E49" s="145">
        <v>29.7</v>
      </c>
      <c r="F49" s="152">
        <v>1860</v>
      </c>
      <c r="G49" s="145">
        <v>29</v>
      </c>
      <c r="H49" s="100">
        <v>0.21875</v>
      </c>
      <c r="I49" s="68"/>
      <c r="J49" s="62" t="s">
        <v>291</v>
      </c>
    </row>
    <row r="50" spans="1:10" x14ac:dyDescent="0.2">
      <c r="A50" s="62"/>
      <c r="B50" s="63">
        <v>795</v>
      </c>
      <c r="C50" s="99" t="s">
        <v>288</v>
      </c>
      <c r="D50" s="64" t="s">
        <v>19</v>
      </c>
      <c r="E50" s="145">
        <v>26.4</v>
      </c>
      <c r="F50" s="152">
        <v>1950</v>
      </c>
      <c r="G50" s="145">
        <v>24.5</v>
      </c>
      <c r="H50" s="100">
        <v>0.25</v>
      </c>
      <c r="I50" s="68" t="s">
        <v>292</v>
      </c>
      <c r="J50" s="62" t="s">
        <v>293</v>
      </c>
    </row>
    <row r="51" spans="1:10" x14ac:dyDescent="0.2">
      <c r="A51" s="62"/>
      <c r="B51" s="63">
        <v>794</v>
      </c>
      <c r="C51" s="99" t="s">
        <v>288</v>
      </c>
      <c r="D51" s="64" t="s">
        <v>16</v>
      </c>
      <c r="E51" s="145">
        <v>30.9</v>
      </c>
      <c r="F51" s="152">
        <v>1810</v>
      </c>
      <c r="G51" s="145">
        <v>30.5</v>
      </c>
      <c r="H51" s="100">
        <v>0.25555555555555559</v>
      </c>
      <c r="I51" s="68"/>
      <c r="J51" s="62" t="s">
        <v>294</v>
      </c>
    </row>
    <row r="52" spans="1:10" x14ac:dyDescent="0.2">
      <c r="A52" s="62"/>
      <c r="B52" s="63">
        <v>793</v>
      </c>
      <c r="C52" s="99" t="s">
        <v>288</v>
      </c>
      <c r="D52" s="64" t="s">
        <v>16</v>
      </c>
      <c r="E52" s="145">
        <v>33.9</v>
      </c>
      <c r="F52" s="152">
        <v>2160</v>
      </c>
      <c r="G52" s="145">
        <v>32.6</v>
      </c>
      <c r="H52" s="100">
        <v>0.27777777777777779</v>
      </c>
      <c r="I52" s="68"/>
      <c r="J52" s="62" t="s">
        <v>295</v>
      </c>
    </row>
    <row r="53" spans="1:10" x14ac:dyDescent="0.2">
      <c r="A53" s="62"/>
      <c r="B53" s="63">
        <v>792</v>
      </c>
      <c r="C53" s="99" t="s">
        <v>296</v>
      </c>
      <c r="D53" s="64" t="s">
        <v>19</v>
      </c>
      <c r="E53" s="145">
        <v>30.4</v>
      </c>
      <c r="F53" s="152">
        <v>2210</v>
      </c>
      <c r="G53" s="145">
        <v>30</v>
      </c>
      <c r="H53" s="100">
        <v>0.25694444444444448</v>
      </c>
      <c r="I53" s="68"/>
      <c r="J53" s="62" t="s">
        <v>297</v>
      </c>
    </row>
    <row r="54" spans="1:10" x14ac:dyDescent="0.2">
      <c r="A54" s="62"/>
      <c r="B54" s="63">
        <v>791</v>
      </c>
      <c r="C54" s="99" t="s">
        <v>296</v>
      </c>
      <c r="D54" s="64" t="s">
        <v>18</v>
      </c>
      <c r="E54" s="145">
        <v>33.6</v>
      </c>
      <c r="F54" s="152">
        <v>2190</v>
      </c>
      <c r="G54" s="145">
        <v>32.799999999999997</v>
      </c>
      <c r="H54" s="100">
        <v>0.25347222222222221</v>
      </c>
      <c r="I54" s="68"/>
      <c r="J54" s="62" t="s">
        <v>298</v>
      </c>
    </row>
    <row r="55" spans="1:10" x14ac:dyDescent="0.2">
      <c r="A55" s="62"/>
      <c r="B55" s="63">
        <v>790</v>
      </c>
      <c r="C55" s="99" t="s">
        <v>296</v>
      </c>
      <c r="D55" s="64" t="s">
        <v>19</v>
      </c>
      <c r="E55" s="145">
        <v>30.3</v>
      </c>
      <c r="F55" s="152">
        <v>1590</v>
      </c>
      <c r="G55" s="145">
        <v>30.9</v>
      </c>
      <c r="H55" s="100">
        <v>0.22222222222222221</v>
      </c>
      <c r="I55" s="68"/>
      <c r="J55" s="62" t="s">
        <v>299</v>
      </c>
    </row>
    <row r="56" spans="1:10" x14ac:dyDescent="0.2">
      <c r="A56" s="62"/>
      <c r="B56" s="63">
        <v>789</v>
      </c>
      <c r="C56" s="99" t="s">
        <v>296</v>
      </c>
      <c r="D56" s="64" t="s">
        <v>16</v>
      </c>
      <c r="E56" s="145">
        <v>31.5</v>
      </c>
      <c r="F56" s="152">
        <v>2080</v>
      </c>
      <c r="G56" s="145">
        <v>31.5</v>
      </c>
      <c r="H56" s="100">
        <v>0.22569444444444445</v>
      </c>
      <c r="I56" s="68"/>
      <c r="J56" s="62" t="s">
        <v>300</v>
      </c>
    </row>
    <row r="57" spans="1:10" x14ac:dyDescent="0.2">
      <c r="A57" s="62"/>
      <c r="B57" s="63">
        <v>788</v>
      </c>
      <c r="C57" s="99" t="s">
        <v>296</v>
      </c>
      <c r="D57" s="64" t="s">
        <v>16</v>
      </c>
      <c r="E57" s="145">
        <v>31.4</v>
      </c>
      <c r="F57" s="152">
        <v>1480</v>
      </c>
      <c r="G57" s="145">
        <v>31</v>
      </c>
      <c r="H57" s="100">
        <v>0.22916666666666666</v>
      </c>
      <c r="I57" s="68"/>
      <c r="J57" s="62" t="s">
        <v>301</v>
      </c>
    </row>
    <row r="58" spans="1:10" x14ac:dyDescent="0.2">
      <c r="A58" s="62"/>
      <c r="B58" s="63">
        <v>787</v>
      </c>
      <c r="C58" s="99" t="s">
        <v>296</v>
      </c>
      <c r="D58" s="64" t="s">
        <v>16</v>
      </c>
      <c r="E58" s="145">
        <v>30.3</v>
      </c>
      <c r="F58" s="152">
        <v>1710</v>
      </c>
      <c r="G58" s="145">
        <v>30.4</v>
      </c>
      <c r="H58" s="100">
        <v>0.23958333333333334</v>
      </c>
      <c r="I58" s="68"/>
      <c r="J58" s="62" t="s">
        <v>302</v>
      </c>
    </row>
    <row r="59" spans="1:10" x14ac:dyDescent="0.2">
      <c r="A59" s="62"/>
      <c r="B59" s="63">
        <v>786</v>
      </c>
      <c r="C59" s="99" t="s">
        <v>296</v>
      </c>
      <c r="D59" s="64" t="s">
        <v>18</v>
      </c>
      <c r="E59" s="145">
        <v>31.3</v>
      </c>
      <c r="F59" s="152">
        <v>560</v>
      </c>
      <c r="G59" s="145">
        <v>31</v>
      </c>
      <c r="H59" s="100">
        <v>0.19791666666666666</v>
      </c>
      <c r="I59" s="68"/>
      <c r="J59" s="62" t="s">
        <v>303</v>
      </c>
    </row>
    <row r="60" spans="1:10" x14ac:dyDescent="0.2">
      <c r="A60" s="62"/>
      <c r="B60" s="63">
        <v>785</v>
      </c>
      <c r="C60" s="99" t="s">
        <v>296</v>
      </c>
      <c r="D60" s="64" t="s">
        <v>18</v>
      </c>
      <c r="E60" s="145">
        <v>26.3</v>
      </c>
      <c r="F60" s="152">
        <v>1320</v>
      </c>
      <c r="G60" s="145">
        <v>26.2</v>
      </c>
      <c r="H60" s="100">
        <v>0.18055555555555555</v>
      </c>
      <c r="I60" s="68"/>
      <c r="J60" s="62" t="s">
        <v>304</v>
      </c>
    </row>
    <row r="61" spans="1:10" x14ac:dyDescent="0.2">
      <c r="A61" s="62"/>
      <c r="B61" s="63">
        <v>784</v>
      </c>
      <c r="C61" s="99" t="s">
        <v>296</v>
      </c>
      <c r="D61" s="64" t="s">
        <v>19</v>
      </c>
      <c r="E61" s="145">
        <v>30.1</v>
      </c>
      <c r="F61" s="152">
        <v>720</v>
      </c>
      <c r="G61" s="145">
        <v>30.6</v>
      </c>
      <c r="H61" s="100">
        <v>0.20486111111111113</v>
      </c>
      <c r="I61" s="68"/>
      <c r="J61" s="62" t="s">
        <v>305</v>
      </c>
    </row>
    <row r="62" spans="1:10" x14ac:dyDescent="0.2">
      <c r="A62" s="62"/>
      <c r="B62" s="63">
        <v>783</v>
      </c>
      <c r="C62" s="99" t="s">
        <v>296</v>
      </c>
      <c r="D62" s="64" t="s">
        <v>16</v>
      </c>
      <c r="E62" s="145">
        <v>30.5</v>
      </c>
      <c r="F62" s="152">
        <v>2120</v>
      </c>
      <c r="G62" s="145">
        <v>30.3</v>
      </c>
      <c r="H62" s="100">
        <v>0.23958333333333334</v>
      </c>
      <c r="I62" s="68"/>
      <c r="J62" s="62" t="s">
        <v>306</v>
      </c>
    </row>
    <row r="63" spans="1:10" x14ac:dyDescent="0.2">
      <c r="A63" s="62"/>
      <c r="B63" s="63">
        <v>782</v>
      </c>
      <c r="C63" s="99" t="s">
        <v>296</v>
      </c>
      <c r="D63" s="64" t="s">
        <v>16</v>
      </c>
      <c r="E63" s="145">
        <v>31.6</v>
      </c>
      <c r="F63" s="152">
        <v>2250</v>
      </c>
      <c r="G63" s="145">
        <v>31.3</v>
      </c>
      <c r="H63" s="100">
        <v>0.26041666666666669</v>
      </c>
      <c r="I63" s="68"/>
      <c r="J63" s="62" t="s">
        <v>307</v>
      </c>
    </row>
    <row r="64" spans="1:10" x14ac:dyDescent="0.2">
      <c r="A64" s="62"/>
      <c r="B64" s="63">
        <v>781</v>
      </c>
      <c r="C64" s="99" t="s">
        <v>308</v>
      </c>
      <c r="D64" s="64" t="s">
        <v>19</v>
      </c>
      <c r="E64" s="145">
        <v>31.4</v>
      </c>
      <c r="F64" s="152">
        <v>1490</v>
      </c>
      <c r="G64" s="145">
        <v>30.9</v>
      </c>
      <c r="H64" s="100">
        <v>0.23958333333333334</v>
      </c>
      <c r="I64" s="68"/>
      <c r="J64" s="62" t="s">
        <v>309</v>
      </c>
    </row>
    <row r="65" spans="1:10" x14ac:dyDescent="0.2">
      <c r="A65" s="62"/>
      <c r="B65" s="63">
        <v>780</v>
      </c>
      <c r="C65" s="99" t="s">
        <v>308</v>
      </c>
      <c r="D65" s="64" t="s">
        <v>18</v>
      </c>
      <c r="E65" s="145">
        <v>30.7</v>
      </c>
      <c r="F65" s="152">
        <v>870</v>
      </c>
      <c r="G65" s="145">
        <v>30.6</v>
      </c>
      <c r="H65" s="100">
        <v>0.18402777777777779</v>
      </c>
      <c r="I65" s="68"/>
      <c r="J65" s="62" t="s">
        <v>310</v>
      </c>
    </row>
    <row r="66" spans="1:10" x14ac:dyDescent="0.2">
      <c r="A66" s="62"/>
      <c r="B66" s="63">
        <v>779</v>
      </c>
      <c r="C66" s="99" t="s">
        <v>308</v>
      </c>
      <c r="D66" s="64" t="s">
        <v>17</v>
      </c>
      <c r="E66" s="145">
        <v>30.8</v>
      </c>
      <c r="F66" s="152">
        <v>1910</v>
      </c>
      <c r="G66" s="145">
        <v>30.3</v>
      </c>
      <c r="H66" s="100">
        <v>0.23958333333333334</v>
      </c>
      <c r="I66" s="68"/>
      <c r="J66" s="62" t="s">
        <v>311</v>
      </c>
    </row>
    <row r="67" spans="1:10" x14ac:dyDescent="0.2">
      <c r="A67" s="62"/>
      <c r="B67" s="63">
        <v>778</v>
      </c>
      <c r="C67" s="99" t="s">
        <v>308</v>
      </c>
      <c r="D67" s="64" t="s">
        <v>204</v>
      </c>
      <c r="E67" s="145">
        <v>31.2</v>
      </c>
      <c r="F67" s="152">
        <v>560</v>
      </c>
      <c r="G67" s="145">
        <v>30.1</v>
      </c>
      <c r="H67" s="100">
        <v>0.21875</v>
      </c>
      <c r="I67" s="68"/>
      <c r="J67" s="62" t="s">
        <v>312</v>
      </c>
    </row>
    <row r="68" spans="1:10" x14ac:dyDescent="0.2">
      <c r="A68" s="62"/>
      <c r="B68" s="63">
        <v>777</v>
      </c>
      <c r="C68" s="99" t="s">
        <v>308</v>
      </c>
      <c r="D68" s="64" t="s">
        <v>18</v>
      </c>
      <c r="E68" s="145">
        <v>30.8</v>
      </c>
      <c r="F68" s="152">
        <v>520</v>
      </c>
      <c r="G68" s="145">
        <v>30.6</v>
      </c>
      <c r="H68" s="100">
        <v>0.21180555555555555</v>
      </c>
      <c r="I68" s="68"/>
      <c r="J68" s="62" t="s">
        <v>313</v>
      </c>
    </row>
    <row r="69" spans="1:10" x14ac:dyDescent="0.2">
      <c r="A69" s="62"/>
      <c r="B69" s="63">
        <v>776</v>
      </c>
      <c r="C69" s="99" t="s">
        <v>308</v>
      </c>
      <c r="D69" s="64" t="s">
        <v>204</v>
      </c>
      <c r="E69" s="145">
        <v>25.3</v>
      </c>
      <c r="F69" s="152">
        <v>1310</v>
      </c>
      <c r="G69" s="145">
        <v>28.8</v>
      </c>
      <c r="H69" s="100">
        <v>0.1875</v>
      </c>
      <c r="I69" s="68"/>
      <c r="J69" s="62" t="s">
        <v>314</v>
      </c>
    </row>
    <row r="70" spans="1:10" x14ac:dyDescent="0.2">
      <c r="A70" s="62"/>
      <c r="B70" s="63">
        <v>775</v>
      </c>
      <c r="C70" s="99" t="s">
        <v>308</v>
      </c>
      <c r="D70" s="64" t="s">
        <v>16</v>
      </c>
      <c r="E70" s="145">
        <v>34.799999999999997</v>
      </c>
      <c r="F70" s="152">
        <v>1840</v>
      </c>
      <c r="G70" s="145">
        <v>34.299999999999997</v>
      </c>
      <c r="H70" s="100">
        <v>0.2673611111111111</v>
      </c>
      <c r="I70" s="68"/>
      <c r="J70" s="62" t="s">
        <v>315</v>
      </c>
    </row>
    <row r="71" spans="1:10" x14ac:dyDescent="0.2">
      <c r="A71" s="62"/>
      <c r="B71" s="63">
        <v>774</v>
      </c>
      <c r="C71" s="99" t="s">
        <v>316</v>
      </c>
      <c r="D71" s="64" t="s">
        <v>204</v>
      </c>
      <c r="E71" s="145">
        <v>31.6</v>
      </c>
      <c r="F71" s="152">
        <v>1550</v>
      </c>
      <c r="G71" s="145">
        <v>31.3</v>
      </c>
      <c r="H71" s="100">
        <v>0.24652777777777779</v>
      </c>
      <c r="I71" s="68"/>
      <c r="J71" s="62" t="s">
        <v>317</v>
      </c>
    </row>
    <row r="72" spans="1:10" x14ac:dyDescent="0.2">
      <c r="A72" s="62"/>
      <c r="B72" s="63">
        <v>773</v>
      </c>
      <c r="C72" s="99" t="s">
        <v>316</v>
      </c>
      <c r="D72" s="64" t="s">
        <v>19</v>
      </c>
      <c r="E72" s="145">
        <v>30.5</v>
      </c>
      <c r="F72" s="152">
        <v>1430</v>
      </c>
      <c r="G72" s="145">
        <v>30.6</v>
      </c>
      <c r="H72" s="100">
        <v>0.23958333333333334</v>
      </c>
      <c r="I72" s="68"/>
      <c r="J72" s="62" t="s">
        <v>318</v>
      </c>
    </row>
    <row r="73" spans="1:10" x14ac:dyDescent="0.2">
      <c r="A73" s="62"/>
      <c r="B73" s="63">
        <v>772</v>
      </c>
      <c r="C73" s="99" t="s">
        <v>316</v>
      </c>
      <c r="D73" s="64" t="s">
        <v>16</v>
      </c>
      <c r="E73" s="145">
        <v>32.299999999999997</v>
      </c>
      <c r="F73" s="152">
        <v>1540</v>
      </c>
      <c r="G73" s="145">
        <v>32.03</v>
      </c>
      <c r="H73" s="100">
        <v>0.25347222222222221</v>
      </c>
      <c r="I73" s="68"/>
      <c r="J73" s="62" t="s">
        <v>319</v>
      </c>
    </row>
    <row r="74" spans="1:10" x14ac:dyDescent="0.2">
      <c r="A74" s="62"/>
      <c r="B74" s="63">
        <v>771</v>
      </c>
      <c r="C74" s="99" t="s">
        <v>316</v>
      </c>
      <c r="D74" s="64" t="s">
        <v>19</v>
      </c>
      <c r="E74" s="145">
        <v>29.6</v>
      </c>
      <c r="F74" s="152">
        <v>580</v>
      </c>
      <c r="G74" s="145">
        <v>30.5</v>
      </c>
      <c r="H74" s="100">
        <v>0.19791666666666666</v>
      </c>
      <c r="I74" s="68"/>
      <c r="J74" s="62" t="s">
        <v>320</v>
      </c>
    </row>
    <row r="75" spans="1:10" x14ac:dyDescent="0.2">
      <c r="A75" s="62"/>
      <c r="B75" s="63">
        <v>770</v>
      </c>
      <c r="C75" s="99" t="s">
        <v>316</v>
      </c>
      <c r="D75" s="64" t="s">
        <v>204</v>
      </c>
      <c r="E75" s="145">
        <v>32.200000000000003</v>
      </c>
      <c r="F75" s="152">
        <v>1980</v>
      </c>
      <c r="G75" s="145">
        <v>31.7</v>
      </c>
      <c r="H75" s="100">
        <v>0.25694444444444448</v>
      </c>
      <c r="I75" s="68"/>
      <c r="J75" s="62" t="s">
        <v>321</v>
      </c>
    </row>
    <row r="76" spans="1:10" x14ac:dyDescent="0.2">
      <c r="A76" s="62"/>
      <c r="B76" s="63">
        <v>769</v>
      </c>
      <c r="C76" s="99" t="s">
        <v>316</v>
      </c>
      <c r="D76" s="64" t="s">
        <v>18</v>
      </c>
      <c r="E76" s="145">
        <v>30.6</v>
      </c>
      <c r="F76" s="152">
        <v>1050</v>
      </c>
      <c r="G76" s="145">
        <v>30.3</v>
      </c>
      <c r="H76" s="100">
        <v>0.21875</v>
      </c>
      <c r="I76" s="68"/>
      <c r="J76" s="62" t="s">
        <v>322</v>
      </c>
    </row>
    <row r="77" spans="1:10" x14ac:dyDescent="0.2">
      <c r="A77" s="62"/>
      <c r="B77" s="63">
        <v>768</v>
      </c>
      <c r="C77" s="99" t="s">
        <v>316</v>
      </c>
      <c r="D77" s="64" t="s">
        <v>19</v>
      </c>
      <c r="E77" s="145">
        <v>33.299999999999997</v>
      </c>
      <c r="F77" s="152">
        <v>1340</v>
      </c>
      <c r="G77" s="145">
        <v>35.1</v>
      </c>
      <c r="H77" s="100">
        <v>0.25347222222222221</v>
      </c>
      <c r="I77" s="68"/>
      <c r="J77" s="62" t="s">
        <v>323</v>
      </c>
    </row>
    <row r="78" spans="1:10" x14ac:dyDescent="0.2">
      <c r="A78" s="62"/>
      <c r="B78" s="63">
        <v>767</v>
      </c>
      <c r="C78" s="99" t="s">
        <v>324</v>
      </c>
      <c r="D78" s="64" t="s">
        <v>17</v>
      </c>
      <c r="E78" s="145">
        <v>31.8</v>
      </c>
      <c r="F78" s="152">
        <v>1580</v>
      </c>
      <c r="G78" s="145">
        <v>31.7</v>
      </c>
      <c r="H78" s="100">
        <v>0.24305555555555555</v>
      </c>
      <c r="I78" s="68"/>
      <c r="J78" s="62" t="s">
        <v>325</v>
      </c>
    </row>
    <row r="79" spans="1:10" x14ac:dyDescent="0.2">
      <c r="A79" s="62"/>
      <c r="B79" s="63">
        <v>766</v>
      </c>
      <c r="C79" s="99" t="s">
        <v>324</v>
      </c>
      <c r="D79" s="64" t="s">
        <v>19</v>
      </c>
      <c r="E79" s="145">
        <v>33.200000000000003</v>
      </c>
      <c r="F79" s="152">
        <v>1890</v>
      </c>
      <c r="G79" s="145">
        <v>32.200000000000003</v>
      </c>
      <c r="H79" s="100">
        <v>0.25347222222222221</v>
      </c>
      <c r="I79" s="68"/>
      <c r="J79" s="62" t="s">
        <v>326</v>
      </c>
    </row>
    <row r="80" spans="1:10" x14ac:dyDescent="0.2">
      <c r="A80" s="62"/>
      <c r="B80" s="63">
        <v>765</v>
      </c>
      <c r="C80" s="99" t="s">
        <v>324</v>
      </c>
      <c r="D80" s="64" t="s">
        <v>204</v>
      </c>
      <c r="E80" s="145">
        <v>32.799999999999997</v>
      </c>
      <c r="F80" s="152">
        <v>1570</v>
      </c>
      <c r="G80" s="145">
        <v>32.5</v>
      </c>
      <c r="H80" s="100">
        <v>0.26041666666666669</v>
      </c>
      <c r="I80" s="68"/>
      <c r="J80" s="62" t="s">
        <v>327</v>
      </c>
    </row>
    <row r="81" spans="1:10" x14ac:dyDescent="0.2">
      <c r="A81" s="62"/>
      <c r="B81" s="63">
        <v>764</v>
      </c>
      <c r="C81" s="99" t="s">
        <v>324</v>
      </c>
      <c r="D81" s="64" t="s">
        <v>18</v>
      </c>
      <c r="E81" s="145">
        <v>35.700000000000003</v>
      </c>
      <c r="F81" s="152">
        <v>1790</v>
      </c>
      <c r="G81" s="145">
        <v>36</v>
      </c>
      <c r="H81" s="100">
        <v>0.20833333333333334</v>
      </c>
      <c r="I81" s="68"/>
      <c r="J81" s="62" t="s">
        <v>328</v>
      </c>
    </row>
    <row r="82" spans="1:10" x14ac:dyDescent="0.2">
      <c r="A82" s="62"/>
      <c r="B82" s="63">
        <v>763</v>
      </c>
      <c r="C82" s="99" t="s">
        <v>324</v>
      </c>
      <c r="D82" s="64" t="s">
        <v>19</v>
      </c>
      <c r="E82" s="145">
        <v>30.9</v>
      </c>
      <c r="F82" s="152">
        <v>1250</v>
      </c>
      <c r="G82" s="145">
        <v>30.6</v>
      </c>
      <c r="H82" s="100">
        <v>0.20486111111111113</v>
      </c>
      <c r="I82" s="68"/>
      <c r="J82" s="62" t="s">
        <v>329</v>
      </c>
    </row>
    <row r="83" spans="1:10" x14ac:dyDescent="0.2">
      <c r="A83" s="62"/>
      <c r="B83" s="63">
        <v>762</v>
      </c>
      <c r="C83" s="99" t="s">
        <v>324</v>
      </c>
      <c r="D83" s="64" t="s">
        <v>17</v>
      </c>
      <c r="E83" s="145">
        <v>30.8</v>
      </c>
      <c r="F83" s="152">
        <v>920</v>
      </c>
      <c r="G83" s="145">
        <v>30.6</v>
      </c>
      <c r="H83" s="100">
        <v>0.20486111111111113</v>
      </c>
      <c r="I83" s="68"/>
      <c r="J83" s="62" t="s">
        <v>330</v>
      </c>
    </row>
    <row r="84" spans="1:10" x14ac:dyDescent="0.2">
      <c r="A84" s="62"/>
      <c r="B84" s="63">
        <v>761</v>
      </c>
      <c r="C84" s="99" t="s">
        <v>331</v>
      </c>
      <c r="D84" s="64" t="s">
        <v>19</v>
      </c>
      <c r="E84" s="145">
        <v>30.3</v>
      </c>
      <c r="F84" s="152">
        <v>790</v>
      </c>
      <c r="G84" s="145">
        <v>30.6</v>
      </c>
      <c r="H84" s="100">
        <v>0.19444444444444445</v>
      </c>
      <c r="I84" s="68"/>
      <c r="J84" s="62" t="s">
        <v>332</v>
      </c>
    </row>
    <row r="85" spans="1:10" x14ac:dyDescent="0.2">
      <c r="A85" s="62"/>
      <c r="B85" s="63">
        <v>760</v>
      </c>
      <c r="C85" s="99" t="s">
        <v>331</v>
      </c>
      <c r="D85" s="64" t="s">
        <v>19</v>
      </c>
      <c r="E85" s="145">
        <v>34.200000000000003</v>
      </c>
      <c r="F85" s="152">
        <v>830</v>
      </c>
      <c r="G85" s="145">
        <v>30.3</v>
      </c>
      <c r="H85" s="100">
        <v>0.19791666666666666</v>
      </c>
      <c r="I85" s="68"/>
      <c r="J85" s="62" t="s">
        <v>333</v>
      </c>
    </row>
    <row r="86" spans="1:10" x14ac:dyDescent="0.2">
      <c r="A86" s="62"/>
      <c r="B86" s="63">
        <v>759</v>
      </c>
      <c r="C86" s="99" t="s">
        <v>331</v>
      </c>
      <c r="D86" s="64" t="s">
        <v>19</v>
      </c>
      <c r="E86" s="145">
        <v>34.6</v>
      </c>
      <c r="F86" s="152">
        <v>1050</v>
      </c>
      <c r="G86" s="145">
        <v>34.5</v>
      </c>
      <c r="H86" s="100">
        <v>0.23611111111111113</v>
      </c>
      <c r="I86" s="68"/>
      <c r="J86" s="62" t="s">
        <v>334</v>
      </c>
    </row>
    <row r="87" spans="1:10" x14ac:dyDescent="0.2">
      <c r="A87" s="62"/>
      <c r="B87" s="63">
        <v>758</v>
      </c>
      <c r="C87" s="99" t="s">
        <v>331</v>
      </c>
      <c r="D87" s="64" t="s">
        <v>19</v>
      </c>
      <c r="E87" s="145">
        <v>33.1</v>
      </c>
      <c r="F87" s="152">
        <v>910</v>
      </c>
      <c r="G87" s="145">
        <v>33.1</v>
      </c>
      <c r="H87" s="100">
        <v>0.20833333333333334</v>
      </c>
      <c r="I87" s="68"/>
      <c r="J87" s="62" t="s">
        <v>335</v>
      </c>
    </row>
    <row r="88" spans="1:10" x14ac:dyDescent="0.2">
      <c r="A88" s="62"/>
      <c r="B88" s="63">
        <v>757</v>
      </c>
      <c r="C88" s="99" t="s">
        <v>331</v>
      </c>
      <c r="D88" s="64" t="s">
        <v>19</v>
      </c>
      <c r="E88" s="145">
        <v>22</v>
      </c>
      <c r="F88" s="152">
        <v>760</v>
      </c>
      <c r="G88" s="145">
        <v>21.8</v>
      </c>
      <c r="H88" s="100">
        <v>0.12152777777777778</v>
      </c>
      <c r="I88" s="68"/>
      <c r="J88" s="62" t="s">
        <v>336</v>
      </c>
    </row>
    <row r="89" spans="1:10" x14ac:dyDescent="0.2">
      <c r="A89" s="62"/>
      <c r="B89" s="63">
        <v>756</v>
      </c>
      <c r="C89" s="99" t="s">
        <v>331</v>
      </c>
      <c r="D89" s="64" t="s">
        <v>19</v>
      </c>
      <c r="E89" s="145">
        <v>32.299999999999997</v>
      </c>
      <c r="F89" s="152">
        <v>1210</v>
      </c>
      <c r="G89" s="145">
        <v>32.200000000000003</v>
      </c>
      <c r="H89" s="100">
        <v>0.22916666666666666</v>
      </c>
      <c r="I89" s="68"/>
      <c r="J89" s="62" t="s">
        <v>337</v>
      </c>
    </row>
    <row r="90" spans="1:10" x14ac:dyDescent="0.2">
      <c r="A90" s="62"/>
      <c r="B90" s="63">
        <v>755</v>
      </c>
      <c r="C90" s="99" t="s">
        <v>331</v>
      </c>
      <c r="D90" s="64" t="s">
        <v>19</v>
      </c>
      <c r="E90" s="145">
        <v>31.6</v>
      </c>
      <c r="F90" s="152">
        <v>820</v>
      </c>
      <c r="G90" s="145">
        <v>31.4</v>
      </c>
      <c r="H90" s="100">
        <v>0.21180555555555555</v>
      </c>
      <c r="I90" s="68"/>
      <c r="J90" s="62" t="s">
        <v>338</v>
      </c>
    </row>
    <row r="91" spans="1:10" x14ac:dyDescent="0.2">
      <c r="A91" s="62"/>
      <c r="B91" s="63">
        <v>754</v>
      </c>
      <c r="C91" s="99" t="s">
        <v>339</v>
      </c>
      <c r="D91" s="64" t="s">
        <v>18</v>
      </c>
      <c r="E91" s="145">
        <v>34.299999999999997</v>
      </c>
      <c r="F91" s="152">
        <v>1150</v>
      </c>
      <c r="G91" s="145">
        <v>33.9</v>
      </c>
      <c r="H91" s="100">
        <v>0.20486111111111113</v>
      </c>
      <c r="I91" s="68"/>
      <c r="J91" s="62" t="s">
        <v>340</v>
      </c>
    </row>
    <row r="92" spans="1:10" x14ac:dyDescent="0.2">
      <c r="A92" s="62"/>
      <c r="B92" s="63">
        <v>753</v>
      </c>
      <c r="C92" s="99" t="s">
        <v>339</v>
      </c>
      <c r="D92" s="64" t="s">
        <v>19</v>
      </c>
      <c r="E92" s="145">
        <v>34.1</v>
      </c>
      <c r="F92" s="152">
        <v>1160</v>
      </c>
      <c r="G92" s="145">
        <v>33.9</v>
      </c>
      <c r="H92" s="100">
        <v>0.1875</v>
      </c>
      <c r="I92" s="68"/>
      <c r="J92" s="62" t="s">
        <v>341</v>
      </c>
    </row>
    <row r="93" spans="1:10" x14ac:dyDescent="0.2">
      <c r="A93" s="62"/>
      <c r="B93" s="63">
        <v>752</v>
      </c>
      <c r="C93" s="99" t="s">
        <v>339</v>
      </c>
      <c r="D93" s="64" t="s">
        <v>261</v>
      </c>
      <c r="E93" s="145">
        <v>31.6</v>
      </c>
      <c r="F93" s="152">
        <v>1390</v>
      </c>
      <c r="G93" s="145">
        <v>30.8</v>
      </c>
      <c r="H93" s="100">
        <v>0.19791666666666666</v>
      </c>
      <c r="I93" s="68"/>
      <c r="J93" s="62" t="s">
        <v>342</v>
      </c>
    </row>
    <row r="94" spans="1:10" x14ac:dyDescent="0.2">
      <c r="A94" s="62"/>
      <c r="B94" s="63">
        <v>751</v>
      </c>
      <c r="C94" s="99" t="s">
        <v>339</v>
      </c>
      <c r="D94" s="64" t="s">
        <v>19</v>
      </c>
      <c r="E94" s="145">
        <v>32.200000000000003</v>
      </c>
      <c r="F94" s="152">
        <v>1010</v>
      </c>
      <c r="G94" s="145">
        <v>32</v>
      </c>
      <c r="H94" s="100">
        <v>0.18402777777777779</v>
      </c>
      <c r="I94" s="68"/>
      <c r="J94" s="62" t="s">
        <v>343</v>
      </c>
    </row>
    <row r="95" spans="1:10" x14ac:dyDescent="0.2">
      <c r="A95" s="62"/>
      <c r="B95" s="63">
        <v>750</v>
      </c>
      <c r="C95" s="99" t="s">
        <v>339</v>
      </c>
      <c r="D95" s="64" t="s">
        <v>19</v>
      </c>
      <c r="E95" s="145">
        <v>31.9</v>
      </c>
      <c r="F95" s="152">
        <v>1280</v>
      </c>
      <c r="G95" s="145">
        <v>31.4</v>
      </c>
      <c r="H95" s="100">
        <v>0.19444444444444445</v>
      </c>
      <c r="I95" s="68"/>
      <c r="J95" s="62" t="s">
        <v>344</v>
      </c>
    </row>
    <row r="96" spans="1:10" x14ac:dyDescent="0.2">
      <c r="A96" s="62"/>
      <c r="B96" s="63">
        <v>749</v>
      </c>
      <c r="C96" s="99" t="s">
        <v>339</v>
      </c>
      <c r="D96" s="64" t="s">
        <v>19</v>
      </c>
      <c r="E96" s="145">
        <v>27.1</v>
      </c>
      <c r="F96" s="152">
        <v>730</v>
      </c>
      <c r="G96" s="145">
        <v>26.2</v>
      </c>
      <c r="H96" s="100">
        <v>0.15277777777777776</v>
      </c>
      <c r="I96" s="68"/>
      <c r="J96" s="62" t="s">
        <v>345</v>
      </c>
    </row>
    <row r="97" spans="1:10" x14ac:dyDescent="0.2">
      <c r="A97" s="62"/>
      <c r="B97" s="63">
        <v>748</v>
      </c>
      <c r="C97" s="99" t="s">
        <v>339</v>
      </c>
      <c r="D97" s="64" t="s">
        <v>19</v>
      </c>
      <c r="E97" s="145">
        <v>28.4</v>
      </c>
      <c r="F97" s="152">
        <v>830</v>
      </c>
      <c r="G97" s="145">
        <v>28.3</v>
      </c>
      <c r="H97" s="100">
        <v>0.17013888888888887</v>
      </c>
      <c r="I97" s="68"/>
      <c r="J97" s="62" t="s">
        <v>346</v>
      </c>
    </row>
    <row r="98" spans="1:10" x14ac:dyDescent="0.2">
      <c r="A98" s="62"/>
      <c r="B98" s="63">
        <v>747</v>
      </c>
      <c r="C98" s="99" t="s">
        <v>339</v>
      </c>
      <c r="D98" s="64" t="s">
        <v>19</v>
      </c>
      <c r="E98" s="145">
        <v>33.1</v>
      </c>
      <c r="F98" s="152">
        <v>1450</v>
      </c>
      <c r="G98" s="145">
        <v>32.799999999999997</v>
      </c>
      <c r="H98" s="100">
        <v>0.21527777777777779</v>
      </c>
      <c r="I98" s="68"/>
      <c r="J98" s="62" t="s">
        <v>347</v>
      </c>
    </row>
  </sheetData>
  <pageMargins left="0.75" right="0.75" top="1" bottom="1" header="0.5" footer="0.5"/>
  <pageSetup paperSize="9" orientation="portrait" horizontalDpi="4294967292" verticalDpi="4294967292"/>
  <ignoredErrors>
    <ignoredError sqref="E5 H7 G4 F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7"/>
  <sheetViews>
    <sheetView workbookViewId="0">
      <selection activeCell="F110" sqref="F110"/>
    </sheetView>
  </sheetViews>
  <sheetFormatPr baseColWidth="10" defaultColWidth="11" defaultRowHeight="16" x14ac:dyDescent="0.2"/>
  <cols>
    <col min="1" max="1" width="3.5" customWidth="1"/>
    <col min="3" max="3" width="16.33203125" customWidth="1"/>
    <col min="4" max="4" width="15" customWidth="1"/>
    <col min="5" max="5" width="12.33203125" customWidth="1"/>
    <col min="6" max="6" width="11.83203125" customWidth="1"/>
    <col min="7" max="7" width="11.6640625" customWidth="1"/>
    <col min="8" max="8" width="16.33203125" customWidth="1"/>
    <col min="9" max="9" width="12.1640625" customWidth="1"/>
    <col min="10" max="10" width="31.83203125" customWidth="1"/>
    <col min="11" max="11" width="74.33203125" customWidth="1"/>
  </cols>
  <sheetData>
    <row r="1" spans="1:11" x14ac:dyDescent="0.2">
      <c r="A1" s="62"/>
      <c r="B1" s="63"/>
      <c r="C1" s="64"/>
      <c r="D1" s="64"/>
      <c r="E1" s="65"/>
      <c r="F1" s="66"/>
      <c r="G1" s="66"/>
      <c r="H1" s="65"/>
      <c r="I1" s="67"/>
      <c r="J1" s="68"/>
      <c r="K1" s="62"/>
    </row>
    <row r="2" spans="1:11" ht="47" x14ac:dyDescent="0.55000000000000004">
      <c r="A2" s="69"/>
      <c r="B2" s="70" t="s">
        <v>0</v>
      </c>
      <c r="C2" s="70"/>
      <c r="D2" s="70"/>
      <c r="E2" s="71"/>
      <c r="F2" s="72"/>
      <c r="G2" s="72"/>
      <c r="H2" s="71"/>
      <c r="I2" s="73"/>
      <c r="J2" s="74"/>
      <c r="K2" s="69"/>
    </row>
    <row r="3" spans="1:11" x14ac:dyDescent="0.2">
      <c r="A3" s="62"/>
      <c r="B3" s="63"/>
      <c r="C3" s="64"/>
      <c r="D3" s="64"/>
      <c r="E3" s="65"/>
      <c r="F3" s="66"/>
      <c r="G3" s="66"/>
      <c r="H3" s="65"/>
      <c r="I3" s="67"/>
      <c r="J3" s="68"/>
      <c r="K3" s="62"/>
    </row>
    <row r="4" spans="1:11" x14ac:dyDescent="0.2">
      <c r="A4" s="75"/>
      <c r="B4" s="76" t="s">
        <v>1</v>
      </c>
      <c r="C4" s="76"/>
      <c r="D4" s="77"/>
      <c r="E4" s="78"/>
      <c r="F4" s="79"/>
      <c r="G4" s="79"/>
      <c r="H4" s="78">
        <f>SUM(H11:H107)</f>
        <v>2641.9500000000003</v>
      </c>
      <c r="I4" s="80"/>
      <c r="J4" s="81"/>
      <c r="K4" s="82"/>
    </row>
    <row r="5" spans="1:11" x14ac:dyDescent="0.2">
      <c r="A5" s="75"/>
      <c r="B5" s="83" t="s">
        <v>2</v>
      </c>
      <c r="C5" s="83"/>
      <c r="D5" s="84"/>
      <c r="E5" s="85">
        <f>SUM(E11:E107)</f>
        <v>2662.56</v>
      </c>
      <c r="F5" s="86"/>
      <c r="G5" s="86"/>
      <c r="H5" s="85"/>
      <c r="I5" s="87"/>
      <c r="J5" s="88"/>
      <c r="K5" s="89"/>
    </row>
    <row r="6" spans="1:11" x14ac:dyDescent="0.2">
      <c r="A6" s="75"/>
      <c r="B6" s="76" t="s">
        <v>348</v>
      </c>
      <c r="C6" s="76"/>
      <c r="D6" s="77"/>
      <c r="E6" s="78"/>
      <c r="F6" s="79">
        <f>SUM(F11:F107)</f>
        <v>128300</v>
      </c>
      <c r="G6" s="79"/>
      <c r="H6" s="78"/>
      <c r="I6" s="80"/>
      <c r="J6" s="81"/>
      <c r="K6" s="82"/>
    </row>
    <row r="7" spans="1:11" x14ac:dyDescent="0.2">
      <c r="A7" s="75"/>
      <c r="B7" s="83" t="s">
        <v>349</v>
      </c>
      <c r="C7" s="83"/>
      <c r="D7" s="84"/>
      <c r="E7" s="85"/>
      <c r="F7" s="86"/>
      <c r="G7" s="86">
        <f>SUM(G11:G107)</f>
        <v>128135</v>
      </c>
      <c r="H7" s="85"/>
      <c r="I7" s="87"/>
      <c r="J7" s="88"/>
      <c r="K7" s="89"/>
    </row>
    <row r="8" spans="1:11" x14ac:dyDescent="0.2">
      <c r="A8" s="75"/>
      <c r="B8" s="76" t="s">
        <v>4</v>
      </c>
      <c r="C8" s="76"/>
      <c r="D8" s="76"/>
      <c r="E8" s="78"/>
      <c r="F8" s="79"/>
      <c r="G8" s="79"/>
      <c r="H8" s="78"/>
      <c r="I8" s="90">
        <f>SUM(I11:I107)</f>
        <v>20.913194444444454</v>
      </c>
      <c r="J8" s="81"/>
      <c r="K8" s="82"/>
    </row>
    <row r="9" spans="1:11" x14ac:dyDescent="0.2">
      <c r="A9" s="62"/>
      <c r="B9" s="63"/>
      <c r="C9" s="64"/>
      <c r="D9" s="64"/>
      <c r="E9" s="65"/>
      <c r="F9" s="66"/>
      <c r="G9" s="66"/>
      <c r="H9" s="65"/>
      <c r="I9" s="67"/>
      <c r="J9" s="68"/>
      <c r="K9" s="62"/>
    </row>
    <row r="10" spans="1:11" ht="19" x14ac:dyDescent="0.25">
      <c r="A10" s="91"/>
      <c r="B10" s="92" t="s">
        <v>62</v>
      </c>
      <c r="C10" s="93" t="s">
        <v>63</v>
      </c>
      <c r="D10" s="93" t="s">
        <v>64</v>
      </c>
      <c r="E10" s="94" t="s">
        <v>65</v>
      </c>
      <c r="F10" s="95" t="s">
        <v>242</v>
      </c>
      <c r="G10" s="95" t="s">
        <v>350</v>
      </c>
      <c r="H10" s="94" t="s">
        <v>48</v>
      </c>
      <c r="I10" s="96" t="s">
        <v>49</v>
      </c>
      <c r="J10" s="97" t="s">
        <v>67</v>
      </c>
      <c r="K10" s="98" t="s">
        <v>68</v>
      </c>
    </row>
    <row r="11" spans="1:11" x14ac:dyDescent="0.2">
      <c r="A11" s="62"/>
      <c r="B11" s="63"/>
      <c r="C11" s="99"/>
      <c r="D11" s="64"/>
      <c r="E11" s="65"/>
      <c r="F11" s="66"/>
      <c r="G11" s="66"/>
      <c r="H11" s="65"/>
      <c r="I11" s="100"/>
      <c r="J11" s="68"/>
      <c r="K11" s="62"/>
    </row>
    <row r="12" spans="1:11" x14ac:dyDescent="0.2">
      <c r="A12" s="62"/>
      <c r="B12" s="63">
        <v>746</v>
      </c>
      <c r="C12" s="99" t="s">
        <v>351</v>
      </c>
      <c r="D12" s="64" t="s">
        <v>18</v>
      </c>
      <c r="E12" s="65">
        <v>31.8</v>
      </c>
      <c r="F12" s="66">
        <v>1060</v>
      </c>
      <c r="G12" s="66">
        <v>1060</v>
      </c>
      <c r="H12" s="65">
        <v>30.5</v>
      </c>
      <c r="I12" s="100">
        <v>0.20138888888888887</v>
      </c>
      <c r="J12" s="68"/>
      <c r="K12" s="62" t="s">
        <v>352</v>
      </c>
    </row>
    <row r="13" spans="1:11" x14ac:dyDescent="0.2">
      <c r="A13" s="62"/>
      <c r="B13" s="63">
        <v>745</v>
      </c>
      <c r="C13" s="99" t="s">
        <v>351</v>
      </c>
      <c r="D13" s="64" t="s">
        <v>353</v>
      </c>
      <c r="E13" s="65">
        <v>16.899999999999999</v>
      </c>
      <c r="F13" s="66">
        <v>1130</v>
      </c>
      <c r="G13" s="66">
        <v>1130</v>
      </c>
      <c r="H13" s="65">
        <v>16.100000000000001</v>
      </c>
      <c r="I13" s="100">
        <v>0.13541666666666666</v>
      </c>
      <c r="J13" s="68" t="s">
        <v>197</v>
      </c>
      <c r="K13" s="62" t="s">
        <v>354</v>
      </c>
    </row>
    <row r="14" spans="1:11" x14ac:dyDescent="0.2">
      <c r="A14" s="62"/>
      <c r="B14" s="63">
        <v>744</v>
      </c>
      <c r="C14" s="99" t="s">
        <v>351</v>
      </c>
      <c r="D14" s="64" t="s">
        <v>355</v>
      </c>
      <c r="E14" s="65">
        <v>31.1</v>
      </c>
      <c r="F14" s="66">
        <v>2210</v>
      </c>
      <c r="G14" s="66">
        <v>2210</v>
      </c>
      <c r="H14" s="65">
        <v>30.92</v>
      </c>
      <c r="I14" s="100">
        <v>0.26041666666666669</v>
      </c>
      <c r="J14" s="68"/>
      <c r="K14" s="62" t="s">
        <v>356</v>
      </c>
    </row>
    <row r="15" spans="1:11" x14ac:dyDescent="0.2">
      <c r="A15" s="62"/>
      <c r="B15" s="63">
        <v>743</v>
      </c>
      <c r="C15" s="99" t="s">
        <v>351</v>
      </c>
      <c r="D15" s="64" t="s">
        <v>18</v>
      </c>
      <c r="E15" s="65">
        <v>18.100000000000001</v>
      </c>
      <c r="F15" s="66">
        <v>630</v>
      </c>
      <c r="G15" s="66">
        <v>630</v>
      </c>
      <c r="H15" s="65">
        <v>17.98</v>
      </c>
      <c r="I15" s="100">
        <v>9.7222222222222224E-2</v>
      </c>
      <c r="J15" s="68"/>
      <c r="K15" s="62" t="s">
        <v>357</v>
      </c>
    </row>
    <row r="16" spans="1:11" x14ac:dyDescent="0.2">
      <c r="A16" s="62"/>
      <c r="B16" s="63">
        <v>742</v>
      </c>
      <c r="C16" s="99" t="s">
        <v>351</v>
      </c>
      <c r="D16" s="64" t="s">
        <v>19</v>
      </c>
      <c r="E16" s="65">
        <v>20.8</v>
      </c>
      <c r="F16" s="66">
        <v>820</v>
      </c>
      <c r="G16" s="66">
        <v>820</v>
      </c>
      <c r="H16" s="65">
        <v>21.15</v>
      </c>
      <c r="I16" s="100">
        <v>0.13541666666666666</v>
      </c>
      <c r="J16" s="68"/>
      <c r="K16" s="62" t="s">
        <v>358</v>
      </c>
    </row>
    <row r="17" spans="1:11" x14ac:dyDescent="0.2">
      <c r="A17" s="62"/>
      <c r="B17" s="63">
        <v>741</v>
      </c>
      <c r="C17" s="99" t="s">
        <v>351</v>
      </c>
      <c r="D17" s="64" t="s">
        <v>353</v>
      </c>
      <c r="E17" s="65">
        <v>26.1</v>
      </c>
      <c r="F17" s="66">
        <v>2230</v>
      </c>
      <c r="G17" s="66">
        <v>2230</v>
      </c>
      <c r="H17" s="65">
        <v>26</v>
      </c>
      <c r="I17" s="100">
        <v>0.22569444444444445</v>
      </c>
      <c r="J17" s="68"/>
      <c r="K17" s="62" t="s">
        <v>359</v>
      </c>
    </row>
    <row r="18" spans="1:11" x14ac:dyDescent="0.2">
      <c r="A18" s="62"/>
      <c r="B18" s="63">
        <v>740</v>
      </c>
      <c r="C18" s="99" t="s">
        <v>351</v>
      </c>
      <c r="D18" s="64" t="s">
        <v>355</v>
      </c>
      <c r="E18" s="65">
        <v>29.5</v>
      </c>
      <c r="F18" s="66">
        <v>1720</v>
      </c>
      <c r="G18" s="66">
        <v>1720</v>
      </c>
      <c r="H18" s="65">
        <v>28.6</v>
      </c>
      <c r="I18" s="100">
        <v>0.23263888888888887</v>
      </c>
      <c r="J18" s="68"/>
      <c r="K18" s="62" t="s">
        <v>360</v>
      </c>
    </row>
    <row r="19" spans="1:11" x14ac:dyDescent="0.2">
      <c r="A19" s="62"/>
      <c r="B19" s="63">
        <v>739</v>
      </c>
      <c r="C19" s="99" t="s">
        <v>351</v>
      </c>
      <c r="D19" s="64" t="s">
        <v>19</v>
      </c>
      <c r="E19" s="65">
        <v>27</v>
      </c>
      <c r="F19" s="66">
        <v>1320</v>
      </c>
      <c r="G19" s="66">
        <v>1320</v>
      </c>
      <c r="H19" s="65">
        <v>27</v>
      </c>
      <c r="I19" s="100">
        <v>0.20138888888888887</v>
      </c>
      <c r="J19" s="68"/>
      <c r="K19" s="62" t="s">
        <v>361</v>
      </c>
    </row>
    <row r="20" spans="1:11" x14ac:dyDescent="0.2">
      <c r="A20" s="62"/>
      <c r="B20" s="63">
        <v>738</v>
      </c>
      <c r="C20" s="99" t="s">
        <v>362</v>
      </c>
      <c r="D20" s="64" t="s">
        <v>19</v>
      </c>
      <c r="E20" s="65">
        <v>31.2</v>
      </c>
      <c r="F20" s="66">
        <v>1020</v>
      </c>
      <c r="G20" s="66">
        <v>1020</v>
      </c>
      <c r="H20" s="65">
        <v>30.9</v>
      </c>
      <c r="I20" s="100">
        <v>0.19097222222222221</v>
      </c>
      <c r="J20" s="68"/>
      <c r="K20" s="62" t="s">
        <v>363</v>
      </c>
    </row>
    <row r="21" spans="1:11" x14ac:dyDescent="0.2">
      <c r="A21" s="62"/>
      <c r="B21" s="63">
        <v>737</v>
      </c>
      <c r="C21" s="99" t="s">
        <v>362</v>
      </c>
      <c r="D21" s="64" t="s">
        <v>355</v>
      </c>
      <c r="E21" s="65">
        <v>33.5</v>
      </c>
      <c r="F21" s="66">
        <v>1600</v>
      </c>
      <c r="G21" s="66">
        <v>1600</v>
      </c>
      <c r="H21" s="65">
        <v>33.5</v>
      </c>
      <c r="I21" s="100">
        <v>0.21180555555555555</v>
      </c>
      <c r="J21" s="68"/>
      <c r="K21" s="62" t="s">
        <v>364</v>
      </c>
    </row>
    <row r="22" spans="1:11" x14ac:dyDescent="0.2">
      <c r="A22" s="62"/>
      <c r="B22" s="63">
        <v>736</v>
      </c>
      <c r="C22" s="99" t="s">
        <v>362</v>
      </c>
      <c r="D22" s="64" t="s">
        <v>365</v>
      </c>
      <c r="E22" s="65">
        <v>36.4</v>
      </c>
      <c r="F22" s="66">
        <v>1520</v>
      </c>
      <c r="G22" s="66">
        <v>1520</v>
      </c>
      <c r="H22" s="65">
        <v>38.1</v>
      </c>
      <c r="I22" s="100">
        <v>0.21180555555555555</v>
      </c>
      <c r="J22" s="68"/>
      <c r="K22" s="62" t="s">
        <v>366</v>
      </c>
    </row>
    <row r="23" spans="1:11" x14ac:dyDescent="0.2">
      <c r="A23" s="62"/>
      <c r="B23" s="63">
        <v>735</v>
      </c>
      <c r="C23" s="99" t="s">
        <v>362</v>
      </c>
      <c r="D23" s="64" t="s">
        <v>19</v>
      </c>
      <c r="E23" s="65">
        <v>28.1</v>
      </c>
      <c r="F23" s="66">
        <v>1410</v>
      </c>
      <c r="G23" s="66">
        <v>1410</v>
      </c>
      <c r="H23" s="65">
        <v>28.1</v>
      </c>
      <c r="I23" s="100">
        <v>0.18055555555555555</v>
      </c>
      <c r="J23" s="68"/>
      <c r="K23" s="62" t="s">
        <v>367</v>
      </c>
    </row>
    <row r="24" spans="1:11" x14ac:dyDescent="0.2">
      <c r="A24" s="62"/>
      <c r="B24" s="63">
        <v>734</v>
      </c>
      <c r="C24" s="99" t="s">
        <v>362</v>
      </c>
      <c r="D24" s="64" t="s">
        <v>21</v>
      </c>
      <c r="E24" s="65">
        <v>21.1</v>
      </c>
      <c r="F24" s="66">
        <v>1250</v>
      </c>
      <c r="G24" s="66">
        <v>1250</v>
      </c>
      <c r="H24" s="65">
        <v>20.399999999999999</v>
      </c>
      <c r="I24" s="100">
        <v>0.17013888888888887</v>
      </c>
      <c r="J24" s="68"/>
      <c r="K24" s="62" t="s">
        <v>368</v>
      </c>
    </row>
    <row r="25" spans="1:11" x14ac:dyDescent="0.2">
      <c r="A25" s="62"/>
      <c r="B25" s="63">
        <v>733</v>
      </c>
      <c r="C25" s="99" t="s">
        <v>362</v>
      </c>
      <c r="D25" s="64" t="s">
        <v>21</v>
      </c>
      <c r="E25" s="65">
        <v>20.2</v>
      </c>
      <c r="F25" s="66">
        <v>1340</v>
      </c>
      <c r="G25" s="66">
        <v>1340</v>
      </c>
      <c r="H25" s="65">
        <v>19.600000000000001</v>
      </c>
      <c r="I25" s="100">
        <v>0.16666666666666666</v>
      </c>
      <c r="J25" s="68" t="s">
        <v>162</v>
      </c>
      <c r="K25" s="62" t="s">
        <v>369</v>
      </c>
    </row>
    <row r="26" spans="1:11" x14ac:dyDescent="0.2">
      <c r="A26" s="62"/>
      <c r="B26" s="63">
        <v>732</v>
      </c>
      <c r="C26" s="99" t="s">
        <v>362</v>
      </c>
      <c r="D26" s="64" t="s">
        <v>21</v>
      </c>
      <c r="E26" s="65">
        <v>27.8</v>
      </c>
      <c r="F26" s="66">
        <v>1850</v>
      </c>
      <c r="G26" s="66">
        <v>1850</v>
      </c>
      <c r="H26" s="65">
        <v>27.7</v>
      </c>
      <c r="I26" s="100">
        <v>0.22222222222222221</v>
      </c>
      <c r="J26" s="68"/>
      <c r="K26" s="62" t="s">
        <v>370</v>
      </c>
    </row>
    <row r="27" spans="1:11" x14ac:dyDescent="0.2">
      <c r="A27" s="62"/>
      <c r="B27" s="63">
        <v>731</v>
      </c>
      <c r="C27" s="99" t="s">
        <v>362</v>
      </c>
      <c r="D27" s="64" t="s">
        <v>21</v>
      </c>
      <c r="E27" s="65">
        <v>24.8</v>
      </c>
      <c r="F27" s="66">
        <v>1620</v>
      </c>
      <c r="G27" s="66">
        <v>1620</v>
      </c>
      <c r="H27" s="65">
        <v>25.2</v>
      </c>
      <c r="I27" s="100">
        <v>0.21180555555555555</v>
      </c>
      <c r="J27" s="68" t="s">
        <v>371</v>
      </c>
      <c r="K27" s="62" t="s">
        <v>372</v>
      </c>
    </row>
    <row r="28" spans="1:11" x14ac:dyDescent="0.2">
      <c r="A28" s="62"/>
      <c r="B28" s="63">
        <v>730</v>
      </c>
      <c r="C28" s="99" t="s">
        <v>362</v>
      </c>
      <c r="D28" s="64" t="s">
        <v>19</v>
      </c>
      <c r="E28" s="65">
        <v>28.5</v>
      </c>
      <c r="F28" s="66">
        <v>1170</v>
      </c>
      <c r="G28" s="66">
        <v>1170</v>
      </c>
      <c r="H28" s="65">
        <v>28.9</v>
      </c>
      <c r="I28" s="100">
        <v>0.1875</v>
      </c>
      <c r="J28" s="68"/>
      <c r="K28" s="62" t="s">
        <v>373</v>
      </c>
    </row>
    <row r="29" spans="1:11" x14ac:dyDescent="0.2">
      <c r="A29" s="62"/>
      <c r="B29" s="63">
        <v>729</v>
      </c>
      <c r="C29" s="99" t="s">
        <v>362</v>
      </c>
      <c r="D29" s="64" t="s">
        <v>15</v>
      </c>
      <c r="E29" s="65">
        <v>32.200000000000003</v>
      </c>
      <c r="F29" s="66">
        <v>2180</v>
      </c>
      <c r="G29" s="66">
        <v>2180</v>
      </c>
      <c r="H29" s="65">
        <v>34.299999999999997</v>
      </c>
      <c r="I29" s="100">
        <v>0.23611111111111113</v>
      </c>
      <c r="J29" s="68"/>
      <c r="K29" s="62" t="s">
        <v>374</v>
      </c>
    </row>
    <row r="30" spans="1:11" x14ac:dyDescent="0.2">
      <c r="A30" s="62"/>
      <c r="B30" s="63">
        <v>728</v>
      </c>
      <c r="C30" s="99" t="s">
        <v>375</v>
      </c>
      <c r="D30" s="64" t="s">
        <v>19</v>
      </c>
      <c r="E30" s="65">
        <v>29</v>
      </c>
      <c r="F30" s="66">
        <v>390</v>
      </c>
      <c r="G30" s="66">
        <v>390</v>
      </c>
      <c r="H30" s="65">
        <v>31.1</v>
      </c>
      <c r="I30" s="100">
        <v>0.13541666666666666</v>
      </c>
      <c r="J30" s="68"/>
      <c r="K30" s="62" t="s">
        <v>376</v>
      </c>
    </row>
    <row r="31" spans="1:11" x14ac:dyDescent="0.2">
      <c r="A31" s="62"/>
      <c r="B31" s="63">
        <v>727</v>
      </c>
      <c r="C31" s="99" t="s">
        <v>375</v>
      </c>
      <c r="D31" s="64" t="s">
        <v>18</v>
      </c>
      <c r="E31" s="65">
        <v>22.9</v>
      </c>
      <c r="F31" s="66">
        <v>900</v>
      </c>
      <c r="G31" s="66">
        <v>900</v>
      </c>
      <c r="H31" s="65">
        <v>26.3</v>
      </c>
      <c r="I31" s="100">
        <v>0.125</v>
      </c>
      <c r="J31" s="68"/>
      <c r="K31" s="62" t="s">
        <v>377</v>
      </c>
    </row>
    <row r="32" spans="1:11" x14ac:dyDescent="0.2">
      <c r="A32" s="62"/>
      <c r="B32" s="63">
        <v>726</v>
      </c>
      <c r="C32" s="99" t="s">
        <v>375</v>
      </c>
      <c r="D32" s="64" t="s">
        <v>19</v>
      </c>
      <c r="E32" s="65">
        <v>27.1</v>
      </c>
      <c r="F32" s="66">
        <v>2140</v>
      </c>
      <c r="G32" s="66">
        <v>2140</v>
      </c>
      <c r="H32" s="65">
        <v>30.45</v>
      </c>
      <c r="I32" s="100">
        <v>0.22916666666666666</v>
      </c>
      <c r="J32" s="68"/>
      <c r="K32" s="62" t="s">
        <v>378</v>
      </c>
    </row>
    <row r="33" spans="1:11" x14ac:dyDescent="0.2">
      <c r="A33" s="62"/>
      <c r="B33" s="63">
        <v>725</v>
      </c>
      <c r="C33" s="99" t="s">
        <v>375</v>
      </c>
      <c r="D33" s="64" t="s">
        <v>15</v>
      </c>
      <c r="E33" s="65">
        <v>37.6</v>
      </c>
      <c r="F33" s="66">
        <v>2650</v>
      </c>
      <c r="G33" s="66">
        <v>2650</v>
      </c>
      <c r="H33" s="65">
        <v>38.1</v>
      </c>
      <c r="I33" s="100">
        <v>0.30902777777777779</v>
      </c>
      <c r="J33" s="68"/>
      <c r="K33" s="62" t="s">
        <v>379</v>
      </c>
    </row>
    <row r="34" spans="1:11" x14ac:dyDescent="0.2">
      <c r="A34" s="62"/>
      <c r="B34" s="63">
        <v>724</v>
      </c>
      <c r="C34" s="99" t="s">
        <v>375</v>
      </c>
      <c r="D34" s="64" t="s">
        <v>19</v>
      </c>
      <c r="E34" s="65">
        <v>35.1</v>
      </c>
      <c r="F34" s="66">
        <v>2070</v>
      </c>
      <c r="G34" s="66">
        <v>2070</v>
      </c>
      <c r="H34" s="65">
        <v>34.9</v>
      </c>
      <c r="I34" s="100">
        <v>0.2638888888888889</v>
      </c>
      <c r="J34" s="68"/>
      <c r="K34" s="62" t="s">
        <v>380</v>
      </c>
    </row>
    <row r="35" spans="1:11" x14ac:dyDescent="0.2">
      <c r="A35" s="62"/>
      <c r="B35" s="63">
        <v>723</v>
      </c>
      <c r="C35" s="99" t="s">
        <v>375</v>
      </c>
      <c r="D35" s="64" t="s">
        <v>19</v>
      </c>
      <c r="E35" s="65">
        <v>40.4</v>
      </c>
      <c r="F35" s="66">
        <v>2410</v>
      </c>
      <c r="G35" s="66">
        <v>2410</v>
      </c>
      <c r="H35" s="65">
        <v>40.1</v>
      </c>
      <c r="I35" s="100">
        <v>0.31944444444444448</v>
      </c>
      <c r="J35" s="68"/>
      <c r="K35" s="62" t="s">
        <v>381</v>
      </c>
    </row>
    <row r="36" spans="1:11" x14ac:dyDescent="0.2">
      <c r="A36" s="62"/>
      <c r="B36" s="63">
        <v>722</v>
      </c>
      <c r="C36" s="99" t="s">
        <v>375</v>
      </c>
      <c r="D36" s="64" t="s">
        <v>19</v>
      </c>
      <c r="E36" s="65">
        <v>23</v>
      </c>
      <c r="F36" s="66">
        <v>400</v>
      </c>
      <c r="G36" s="66">
        <v>475</v>
      </c>
      <c r="H36" s="65">
        <v>22.8</v>
      </c>
      <c r="I36" s="100">
        <v>0.1111111111111111</v>
      </c>
      <c r="J36" s="68"/>
      <c r="K36" s="62" t="s">
        <v>382</v>
      </c>
    </row>
    <row r="37" spans="1:11" x14ac:dyDescent="0.2">
      <c r="A37" s="62"/>
      <c r="B37" s="63">
        <v>721</v>
      </c>
      <c r="C37" s="99" t="s">
        <v>375</v>
      </c>
      <c r="D37" s="64" t="s">
        <v>353</v>
      </c>
      <c r="E37" s="65">
        <v>36.4</v>
      </c>
      <c r="F37" s="66">
        <v>2650</v>
      </c>
      <c r="G37" s="66">
        <v>2650</v>
      </c>
      <c r="H37" s="65">
        <v>36.200000000000003</v>
      </c>
      <c r="I37" s="100">
        <v>0.28472222222222221</v>
      </c>
      <c r="J37" s="68"/>
      <c r="K37" s="62" t="s">
        <v>383</v>
      </c>
    </row>
    <row r="38" spans="1:11" x14ac:dyDescent="0.2">
      <c r="A38" s="62"/>
      <c r="B38" s="63">
        <v>720</v>
      </c>
      <c r="C38" s="99" t="s">
        <v>384</v>
      </c>
      <c r="D38" s="64" t="s">
        <v>19</v>
      </c>
      <c r="E38" s="65">
        <v>20.8</v>
      </c>
      <c r="F38" s="66">
        <v>750</v>
      </c>
      <c r="G38" s="66">
        <v>750</v>
      </c>
      <c r="H38" s="65">
        <v>20.6</v>
      </c>
      <c r="I38" s="100">
        <v>0.12152777777777778</v>
      </c>
      <c r="J38" s="68"/>
      <c r="K38" s="62" t="s">
        <v>385</v>
      </c>
    </row>
    <row r="39" spans="1:11" x14ac:dyDescent="0.2">
      <c r="A39" s="62"/>
      <c r="B39" s="63">
        <v>719</v>
      </c>
      <c r="C39" s="99" t="s">
        <v>384</v>
      </c>
      <c r="D39" s="64" t="s">
        <v>353</v>
      </c>
      <c r="E39" s="65">
        <v>31.6</v>
      </c>
      <c r="F39" s="66">
        <v>2430</v>
      </c>
      <c r="G39" s="66">
        <v>2430</v>
      </c>
      <c r="H39" s="65">
        <v>31.5</v>
      </c>
      <c r="I39" s="100">
        <v>0.24652777777777779</v>
      </c>
      <c r="J39" s="68"/>
      <c r="K39" s="62" t="s">
        <v>386</v>
      </c>
    </row>
    <row r="40" spans="1:11" x14ac:dyDescent="0.2">
      <c r="A40" s="62"/>
      <c r="B40" s="63">
        <v>718</v>
      </c>
      <c r="C40" s="99" t="s">
        <v>384</v>
      </c>
      <c r="D40" s="64" t="s">
        <v>19</v>
      </c>
      <c r="E40" s="65">
        <v>40.700000000000003</v>
      </c>
      <c r="F40" s="66">
        <v>2200</v>
      </c>
      <c r="G40" s="66">
        <v>2200</v>
      </c>
      <c r="H40" s="65">
        <v>40.5</v>
      </c>
      <c r="I40" s="100">
        <v>0.27430555555555552</v>
      </c>
      <c r="J40" s="68"/>
      <c r="K40" s="62" t="s">
        <v>387</v>
      </c>
    </row>
    <row r="41" spans="1:11" x14ac:dyDescent="0.2">
      <c r="A41" s="62"/>
      <c r="B41" s="63">
        <v>717</v>
      </c>
      <c r="C41" s="99" t="s">
        <v>384</v>
      </c>
      <c r="D41" s="64" t="s">
        <v>19</v>
      </c>
      <c r="E41" s="65">
        <v>20.399999999999999</v>
      </c>
      <c r="F41" s="66">
        <v>660</v>
      </c>
      <c r="G41" s="66">
        <v>660</v>
      </c>
      <c r="H41" s="65">
        <v>20.3</v>
      </c>
      <c r="I41" s="100">
        <v>0.125</v>
      </c>
      <c r="J41" s="68"/>
      <c r="K41" s="62" t="s">
        <v>388</v>
      </c>
    </row>
    <row r="42" spans="1:11" x14ac:dyDescent="0.2">
      <c r="A42" s="62"/>
      <c r="B42" s="63">
        <v>716</v>
      </c>
      <c r="C42" s="99" t="s">
        <v>384</v>
      </c>
      <c r="D42" s="64" t="s">
        <v>353</v>
      </c>
      <c r="E42" s="65">
        <v>27.2</v>
      </c>
      <c r="F42" s="66">
        <v>2200</v>
      </c>
      <c r="G42" s="66">
        <v>2200</v>
      </c>
      <c r="H42" s="65">
        <v>27.1</v>
      </c>
      <c r="I42" s="100">
        <v>0.23611111111111113</v>
      </c>
      <c r="J42" s="68"/>
      <c r="K42" s="62" t="s">
        <v>389</v>
      </c>
    </row>
    <row r="43" spans="1:11" x14ac:dyDescent="0.2">
      <c r="A43" s="62"/>
      <c r="B43" s="63">
        <v>715</v>
      </c>
      <c r="C43" s="99" t="s">
        <v>384</v>
      </c>
      <c r="D43" s="64" t="s">
        <v>390</v>
      </c>
      <c r="E43" s="65">
        <v>33.700000000000003</v>
      </c>
      <c r="F43" s="66">
        <v>2280</v>
      </c>
      <c r="G43" s="66">
        <v>2280</v>
      </c>
      <c r="H43" s="65">
        <v>33.299999999999997</v>
      </c>
      <c r="I43" s="100">
        <v>0.28819444444444448</v>
      </c>
      <c r="J43" s="68"/>
      <c r="K43" s="62" t="s">
        <v>391</v>
      </c>
    </row>
    <row r="44" spans="1:11" x14ac:dyDescent="0.2">
      <c r="A44" s="62"/>
      <c r="B44" s="63">
        <v>714</v>
      </c>
      <c r="C44" s="99" t="s">
        <v>384</v>
      </c>
      <c r="D44" s="64" t="s">
        <v>19</v>
      </c>
      <c r="E44" s="65">
        <v>24.5</v>
      </c>
      <c r="F44" s="66">
        <v>2230</v>
      </c>
      <c r="G44" s="66">
        <v>2660</v>
      </c>
      <c r="H44" s="65">
        <v>23.6</v>
      </c>
      <c r="I44" s="100">
        <v>0.25347222222222221</v>
      </c>
      <c r="J44" s="68"/>
      <c r="K44" s="62" t="s">
        <v>392</v>
      </c>
    </row>
    <row r="45" spans="1:11" x14ac:dyDescent="0.2">
      <c r="A45" s="62"/>
      <c r="B45" s="63">
        <v>713</v>
      </c>
      <c r="C45" s="99" t="s">
        <v>384</v>
      </c>
      <c r="D45" s="64" t="s">
        <v>19</v>
      </c>
      <c r="E45" s="65">
        <v>26.6</v>
      </c>
      <c r="F45" s="66">
        <v>2930</v>
      </c>
      <c r="G45" s="66">
        <v>2260</v>
      </c>
      <c r="H45" s="65">
        <v>26.53</v>
      </c>
      <c r="I45" s="100">
        <v>0.28819444444444448</v>
      </c>
      <c r="J45" s="68"/>
      <c r="K45" s="62" t="s">
        <v>393</v>
      </c>
    </row>
    <row r="46" spans="1:11" x14ac:dyDescent="0.2">
      <c r="A46" s="62"/>
      <c r="B46" s="63">
        <v>712</v>
      </c>
      <c r="C46" s="99" t="s">
        <v>384</v>
      </c>
      <c r="D46" s="64" t="s">
        <v>365</v>
      </c>
      <c r="E46" s="65">
        <v>32</v>
      </c>
      <c r="F46" s="66">
        <v>1030</v>
      </c>
      <c r="G46" s="66">
        <v>1030</v>
      </c>
      <c r="H46" s="65">
        <v>31.8</v>
      </c>
      <c r="I46" s="100">
        <v>0.19444444444444445</v>
      </c>
      <c r="J46" s="68"/>
      <c r="K46" s="62" t="s">
        <v>394</v>
      </c>
    </row>
    <row r="47" spans="1:11" x14ac:dyDescent="0.2">
      <c r="A47" s="62"/>
      <c r="B47" s="63">
        <v>711</v>
      </c>
      <c r="C47" s="99" t="s">
        <v>384</v>
      </c>
      <c r="D47" s="64" t="s">
        <v>395</v>
      </c>
      <c r="E47" s="65">
        <v>38.200000000000003</v>
      </c>
      <c r="F47" s="66">
        <v>2240</v>
      </c>
      <c r="G47" s="66">
        <v>2240</v>
      </c>
      <c r="H47" s="65">
        <v>38.200000000000003</v>
      </c>
      <c r="I47" s="100">
        <v>0.32291666666666669</v>
      </c>
      <c r="J47" s="68"/>
      <c r="K47" s="62" t="s">
        <v>396</v>
      </c>
    </row>
    <row r="48" spans="1:11" x14ac:dyDescent="0.2">
      <c r="A48" s="62"/>
      <c r="B48" s="63">
        <v>710</v>
      </c>
      <c r="C48" s="99" t="s">
        <v>384</v>
      </c>
      <c r="D48" s="64" t="s">
        <v>395</v>
      </c>
      <c r="E48" s="65">
        <v>33</v>
      </c>
      <c r="F48" s="66">
        <v>1690</v>
      </c>
      <c r="G48" s="66">
        <v>1690</v>
      </c>
      <c r="H48" s="65">
        <v>32.200000000000003</v>
      </c>
      <c r="I48" s="100">
        <v>0.22222222222222221</v>
      </c>
      <c r="J48" s="68"/>
      <c r="K48" s="62" t="s">
        <v>397</v>
      </c>
    </row>
    <row r="49" spans="1:11" x14ac:dyDescent="0.2">
      <c r="A49" s="62"/>
      <c r="B49" s="63">
        <v>709</v>
      </c>
      <c r="C49" s="99" t="s">
        <v>398</v>
      </c>
      <c r="D49" s="64" t="s">
        <v>19</v>
      </c>
      <c r="E49" s="65">
        <v>29.9</v>
      </c>
      <c r="F49" s="66">
        <v>1850</v>
      </c>
      <c r="G49" s="66">
        <v>1850</v>
      </c>
      <c r="H49" s="65">
        <v>29.7</v>
      </c>
      <c r="I49" s="100">
        <v>0.2638888888888889</v>
      </c>
      <c r="J49" s="68" t="s">
        <v>399</v>
      </c>
      <c r="K49" s="62" t="s">
        <v>400</v>
      </c>
    </row>
    <row r="50" spans="1:11" x14ac:dyDescent="0.2">
      <c r="A50" s="62"/>
      <c r="B50" s="63">
        <v>708</v>
      </c>
      <c r="C50" s="99" t="s">
        <v>398</v>
      </c>
      <c r="D50" s="64" t="s">
        <v>19</v>
      </c>
      <c r="E50" s="65">
        <v>20.8</v>
      </c>
      <c r="F50" s="66">
        <v>2220</v>
      </c>
      <c r="G50" s="66">
        <v>2220</v>
      </c>
      <c r="H50" s="65">
        <v>20.399999999999999</v>
      </c>
      <c r="I50" s="100">
        <v>0.22916666666666666</v>
      </c>
      <c r="J50" s="68" t="s">
        <v>401</v>
      </c>
      <c r="K50" s="62" t="s">
        <v>402</v>
      </c>
    </row>
    <row r="51" spans="1:11" x14ac:dyDescent="0.2">
      <c r="A51" s="62"/>
      <c r="B51" s="63">
        <v>707</v>
      </c>
      <c r="C51" s="99" t="s">
        <v>398</v>
      </c>
      <c r="D51" s="64" t="s">
        <v>19</v>
      </c>
      <c r="E51" s="65">
        <v>25.6</v>
      </c>
      <c r="F51" s="66">
        <v>190</v>
      </c>
      <c r="G51" s="66">
        <v>190</v>
      </c>
      <c r="H51" s="65">
        <v>25.4</v>
      </c>
      <c r="I51" s="100">
        <v>0.1388888888888889</v>
      </c>
      <c r="J51" s="68"/>
      <c r="K51" s="62" t="s">
        <v>403</v>
      </c>
    </row>
    <row r="52" spans="1:11" x14ac:dyDescent="0.2">
      <c r="A52" s="62"/>
      <c r="B52" s="63">
        <v>706</v>
      </c>
      <c r="C52" s="99" t="s">
        <v>398</v>
      </c>
      <c r="D52" s="64" t="s">
        <v>21</v>
      </c>
      <c r="E52" s="65">
        <v>31.8</v>
      </c>
      <c r="F52" s="66">
        <v>1320</v>
      </c>
      <c r="G52" s="66">
        <v>1320</v>
      </c>
      <c r="H52" s="65">
        <v>29.4</v>
      </c>
      <c r="I52" s="100">
        <v>0.25694444444444448</v>
      </c>
      <c r="J52" s="68"/>
      <c r="K52" s="62" t="s">
        <v>404</v>
      </c>
    </row>
    <row r="53" spans="1:11" x14ac:dyDescent="0.2">
      <c r="A53" s="62"/>
      <c r="B53" s="63">
        <v>705</v>
      </c>
      <c r="C53" s="99" t="s">
        <v>398</v>
      </c>
      <c r="D53" s="64" t="s">
        <v>353</v>
      </c>
      <c r="E53" s="65">
        <v>23.1</v>
      </c>
      <c r="F53" s="66">
        <v>1180</v>
      </c>
      <c r="G53" s="66">
        <v>1180</v>
      </c>
      <c r="H53" s="65">
        <v>23</v>
      </c>
      <c r="I53" s="100">
        <v>0.18055555555555555</v>
      </c>
      <c r="J53" s="68" t="s">
        <v>197</v>
      </c>
      <c r="K53" s="62" t="s">
        <v>405</v>
      </c>
    </row>
    <row r="54" spans="1:11" x14ac:dyDescent="0.2">
      <c r="A54" s="62"/>
      <c r="B54" s="63">
        <v>704</v>
      </c>
      <c r="C54" s="99" t="s">
        <v>398</v>
      </c>
      <c r="D54" s="64" t="s">
        <v>19</v>
      </c>
      <c r="E54" s="65">
        <v>31</v>
      </c>
      <c r="F54" s="66">
        <v>2300</v>
      </c>
      <c r="G54" s="66">
        <v>2300</v>
      </c>
      <c r="H54" s="65">
        <v>30.9</v>
      </c>
      <c r="I54" s="100">
        <v>0.2673611111111111</v>
      </c>
      <c r="J54" s="68"/>
      <c r="K54" s="62" t="s">
        <v>406</v>
      </c>
    </row>
    <row r="55" spans="1:11" x14ac:dyDescent="0.2">
      <c r="A55" s="62"/>
      <c r="B55" s="63">
        <v>703</v>
      </c>
      <c r="C55" s="99" t="s">
        <v>398</v>
      </c>
      <c r="D55" s="64" t="s">
        <v>18</v>
      </c>
      <c r="E55" s="65">
        <v>32.4</v>
      </c>
      <c r="F55" s="66">
        <v>1040</v>
      </c>
      <c r="G55" s="66">
        <v>1040</v>
      </c>
      <c r="H55" s="65">
        <v>32.1</v>
      </c>
      <c r="I55" s="100">
        <v>0.21180555555555555</v>
      </c>
      <c r="J55" s="68"/>
      <c r="K55" s="62" t="s">
        <v>407</v>
      </c>
    </row>
    <row r="56" spans="1:11" x14ac:dyDescent="0.2">
      <c r="A56" s="62"/>
      <c r="B56" s="63">
        <v>702</v>
      </c>
      <c r="C56" s="99" t="s">
        <v>408</v>
      </c>
      <c r="D56" s="64" t="s">
        <v>19</v>
      </c>
      <c r="E56" s="65">
        <v>33.200000000000003</v>
      </c>
      <c r="F56" s="66">
        <v>2250</v>
      </c>
      <c r="G56" s="66">
        <v>2250</v>
      </c>
      <c r="H56" s="65">
        <v>33.1</v>
      </c>
      <c r="I56" s="100">
        <v>2.3298611111111112</v>
      </c>
      <c r="J56" s="68"/>
      <c r="K56" s="62" t="s">
        <v>409</v>
      </c>
    </row>
    <row r="57" spans="1:11" x14ac:dyDescent="0.2">
      <c r="A57" s="62"/>
      <c r="B57" s="63">
        <v>701</v>
      </c>
      <c r="C57" s="99" t="s">
        <v>408</v>
      </c>
      <c r="D57" s="64" t="s">
        <v>19</v>
      </c>
      <c r="E57" s="65">
        <v>35.200000000000003</v>
      </c>
      <c r="F57" s="66">
        <v>2050</v>
      </c>
      <c r="G57" s="66">
        <v>2050</v>
      </c>
      <c r="H57" s="65">
        <v>35.15</v>
      </c>
      <c r="I57" s="100">
        <v>0.2638888888888889</v>
      </c>
      <c r="J57" s="68"/>
      <c r="K57" s="62" t="s">
        <v>410</v>
      </c>
    </row>
    <row r="58" spans="1:11" x14ac:dyDescent="0.2">
      <c r="A58" s="62"/>
      <c r="B58" s="63">
        <v>700</v>
      </c>
      <c r="C58" s="99" t="s">
        <v>408</v>
      </c>
      <c r="D58" s="64" t="s">
        <v>16</v>
      </c>
      <c r="E58" s="65">
        <v>24</v>
      </c>
      <c r="F58" s="66">
        <v>1400</v>
      </c>
      <c r="G58" s="66">
        <v>1400</v>
      </c>
      <c r="H58" s="65">
        <v>21.9</v>
      </c>
      <c r="I58" s="100">
        <v>0.20138888888888887</v>
      </c>
      <c r="J58" s="68" t="s">
        <v>197</v>
      </c>
      <c r="K58" s="62" t="s">
        <v>411</v>
      </c>
    </row>
    <row r="59" spans="1:11" x14ac:dyDescent="0.2">
      <c r="A59" s="62"/>
      <c r="B59" s="63">
        <v>699</v>
      </c>
      <c r="C59" s="99" t="s">
        <v>408</v>
      </c>
      <c r="D59" s="64" t="s">
        <v>16</v>
      </c>
      <c r="E59" s="65">
        <v>38.1</v>
      </c>
      <c r="F59" s="66">
        <v>2770</v>
      </c>
      <c r="G59" s="66">
        <v>2770</v>
      </c>
      <c r="H59" s="65">
        <v>38.04</v>
      </c>
      <c r="I59" s="100">
        <v>0.27777777777777779</v>
      </c>
      <c r="J59" s="68"/>
      <c r="K59" s="62" t="s">
        <v>412</v>
      </c>
    </row>
    <row r="60" spans="1:11" x14ac:dyDescent="0.2">
      <c r="A60" s="62"/>
      <c r="B60" s="63">
        <v>698</v>
      </c>
      <c r="C60" s="99" t="s">
        <v>408</v>
      </c>
      <c r="D60" s="64" t="s">
        <v>16</v>
      </c>
      <c r="E60" s="65">
        <v>25.4</v>
      </c>
      <c r="F60" s="66">
        <v>1750</v>
      </c>
      <c r="G60" s="66">
        <v>1750</v>
      </c>
      <c r="H60" s="65">
        <v>25.3</v>
      </c>
      <c r="I60" s="100">
        <v>0.18402777777777779</v>
      </c>
      <c r="J60" s="68"/>
      <c r="K60" s="62" t="s">
        <v>413</v>
      </c>
    </row>
    <row r="61" spans="1:11" x14ac:dyDescent="0.2">
      <c r="A61" s="62"/>
      <c r="B61" s="63">
        <v>697</v>
      </c>
      <c r="C61" s="99" t="s">
        <v>408</v>
      </c>
      <c r="D61" s="64" t="s">
        <v>19</v>
      </c>
      <c r="E61" s="65">
        <v>21.7</v>
      </c>
      <c r="F61" s="66">
        <v>380</v>
      </c>
      <c r="G61" s="66">
        <v>380</v>
      </c>
      <c r="H61" s="65">
        <v>21.2</v>
      </c>
      <c r="I61" s="100">
        <v>0.11458333333333333</v>
      </c>
      <c r="J61" s="68"/>
      <c r="K61" s="62" t="s">
        <v>414</v>
      </c>
    </row>
    <row r="62" spans="1:11" x14ac:dyDescent="0.2">
      <c r="A62" s="62"/>
      <c r="B62" s="63">
        <v>696</v>
      </c>
      <c r="C62" s="99" t="s">
        <v>408</v>
      </c>
      <c r="D62" s="64" t="s">
        <v>15</v>
      </c>
      <c r="E62" s="65">
        <v>20.3</v>
      </c>
      <c r="F62" s="66">
        <v>1220</v>
      </c>
      <c r="G62" s="66">
        <v>1220</v>
      </c>
      <c r="H62" s="65">
        <v>19.7</v>
      </c>
      <c r="I62" s="100">
        <v>0.14930555555555555</v>
      </c>
      <c r="J62" s="68" t="s">
        <v>197</v>
      </c>
      <c r="K62" s="62" t="s">
        <v>415</v>
      </c>
    </row>
    <row r="63" spans="1:11" x14ac:dyDescent="0.2">
      <c r="A63" s="62"/>
      <c r="B63" s="63">
        <v>695</v>
      </c>
      <c r="C63" s="99" t="s">
        <v>408</v>
      </c>
      <c r="D63" s="64" t="s">
        <v>18</v>
      </c>
      <c r="E63" s="65">
        <v>35.1</v>
      </c>
      <c r="F63" s="66">
        <v>1310</v>
      </c>
      <c r="G63" s="66">
        <v>1310</v>
      </c>
      <c r="H63" s="65">
        <v>34.9</v>
      </c>
      <c r="I63" s="100">
        <v>0.20833333333333334</v>
      </c>
      <c r="J63" s="68"/>
      <c r="K63" s="62" t="s">
        <v>416</v>
      </c>
    </row>
    <row r="64" spans="1:11" x14ac:dyDescent="0.2">
      <c r="A64" s="62"/>
      <c r="B64" s="63">
        <v>694</v>
      </c>
      <c r="C64" s="99" t="s">
        <v>408</v>
      </c>
      <c r="D64" s="64" t="s">
        <v>19</v>
      </c>
      <c r="E64" s="65">
        <v>21.1</v>
      </c>
      <c r="F64" s="66">
        <v>720</v>
      </c>
      <c r="G64" s="66">
        <v>720</v>
      </c>
      <c r="H64" s="65">
        <v>19.600000000000001</v>
      </c>
      <c r="I64" s="100">
        <v>0.12847222222222224</v>
      </c>
      <c r="J64" s="68"/>
      <c r="K64" s="62" t="s">
        <v>417</v>
      </c>
    </row>
    <row r="65" spans="1:11" x14ac:dyDescent="0.2">
      <c r="A65" s="62"/>
      <c r="B65" s="63">
        <v>693</v>
      </c>
      <c r="C65" s="99" t="s">
        <v>418</v>
      </c>
      <c r="D65" s="64" t="s">
        <v>16</v>
      </c>
      <c r="E65" s="65">
        <v>21.4</v>
      </c>
      <c r="F65" s="66">
        <v>1460</v>
      </c>
      <c r="G65" s="66">
        <v>1460</v>
      </c>
      <c r="H65" s="65">
        <v>21.15</v>
      </c>
      <c r="I65" s="100">
        <v>0.17361111111111113</v>
      </c>
      <c r="J65" s="68"/>
      <c r="K65" s="62" t="s">
        <v>419</v>
      </c>
    </row>
    <row r="66" spans="1:11" x14ac:dyDescent="0.2">
      <c r="A66" s="62"/>
      <c r="B66" s="63">
        <v>692</v>
      </c>
      <c r="C66" s="99" t="s">
        <v>418</v>
      </c>
      <c r="D66" s="64" t="s">
        <v>16</v>
      </c>
      <c r="E66" s="65">
        <v>33.799999999999997</v>
      </c>
      <c r="F66" s="66">
        <v>2110</v>
      </c>
      <c r="G66" s="66">
        <v>2110</v>
      </c>
      <c r="H66" s="65">
        <v>33.200000000000003</v>
      </c>
      <c r="I66" s="100">
        <v>0.2673611111111111</v>
      </c>
      <c r="J66" s="68"/>
      <c r="K66" s="62" t="s">
        <v>420</v>
      </c>
    </row>
    <row r="67" spans="1:11" x14ac:dyDescent="0.2">
      <c r="A67" s="62"/>
      <c r="B67" s="63">
        <v>691</v>
      </c>
      <c r="C67" s="99" t="s">
        <v>418</v>
      </c>
      <c r="D67" s="64" t="s">
        <v>17</v>
      </c>
      <c r="E67" s="65">
        <v>25.9</v>
      </c>
      <c r="F67" s="66">
        <v>1390</v>
      </c>
      <c r="G67" s="66">
        <v>1390</v>
      </c>
      <c r="H67" s="65">
        <v>24.75</v>
      </c>
      <c r="I67" s="100">
        <v>0.17361111111111113</v>
      </c>
      <c r="J67" s="68"/>
      <c r="K67" s="62" t="s">
        <v>421</v>
      </c>
    </row>
    <row r="68" spans="1:11" x14ac:dyDescent="0.2">
      <c r="A68" s="62"/>
      <c r="B68" s="63">
        <v>690</v>
      </c>
      <c r="C68" s="99" t="s">
        <v>418</v>
      </c>
      <c r="D68" s="64" t="s">
        <v>204</v>
      </c>
      <c r="E68" s="65">
        <v>27.7</v>
      </c>
      <c r="F68" s="66">
        <v>800</v>
      </c>
      <c r="G68" s="66">
        <v>800</v>
      </c>
      <c r="H68" s="65">
        <v>27.25</v>
      </c>
      <c r="I68" s="100">
        <v>0.18402777777777779</v>
      </c>
      <c r="J68" s="68" t="s">
        <v>197</v>
      </c>
      <c r="K68" s="62" t="s">
        <v>422</v>
      </c>
    </row>
    <row r="69" spans="1:11" x14ac:dyDescent="0.2">
      <c r="A69" s="62"/>
      <c r="B69" s="63">
        <v>689</v>
      </c>
      <c r="C69" s="99" t="s">
        <v>418</v>
      </c>
      <c r="D69" s="64" t="s">
        <v>390</v>
      </c>
      <c r="E69" s="65">
        <v>20.100000000000001</v>
      </c>
      <c r="F69" s="66">
        <v>1810</v>
      </c>
      <c r="G69" s="66">
        <v>1810</v>
      </c>
      <c r="H69" s="65">
        <v>19.899999999999999</v>
      </c>
      <c r="I69" s="100">
        <v>0.18055555555555555</v>
      </c>
      <c r="J69" s="68"/>
      <c r="K69" s="62" t="s">
        <v>423</v>
      </c>
    </row>
    <row r="70" spans="1:11" x14ac:dyDescent="0.2">
      <c r="A70" s="62"/>
      <c r="B70" s="63">
        <v>688</v>
      </c>
      <c r="C70" s="99" t="s">
        <v>418</v>
      </c>
      <c r="D70" s="64" t="s">
        <v>19</v>
      </c>
      <c r="E70" s="65">
        <v>22</v>
      </c>
      <c r="F70" s="66">
        <v>530</v>
      </c>
      <c r="G70" s="66">
        <v>530</v>
      </c>
      <c r="H70" s="65">
        <v>22</v>
      </c>
      <c r="I70" s="100">
        <v>0.1388888888888889</v>
      </c>
      <c r="J70" s="68"/>
      <c r="K70" s="62" t="s">
        <v>424</v>
      </c>
    </row>
    <row r="71" spans="1:11" x14ac:dyDescent="0.2">
      <c r="A71" s="62"/>
      <c r="B71" s="63">
        <v>687</v>
      </c>
      <c r="C71" s="99" t="s">
        <v>418</v>
      </c>
      <c r="D71" s="64" t="s">
        <v>19</v>
      </c>
      <c r="E71" s="65">
        <v>26</v>
      </c>
      <c r="F71" s="66">
        <v>920</v>
      </c>
      <c r="G71" s="66">
        <v>920</v>
      </c>
      <c r="H71" s="65">
        <v>25.2</v>
      </c>
      <c r="I71" s="100">
        <v>0.17708333333333334</v>
      </c>
      <c r="J71" s="68"/>
      <c r="K71" s="62" t="s">
        <v>425</v>
      </c>
    </row>
    <row r="72" spans="1:11" x14ac:dyDescent="0.2">
      <c r="A72" s="62"/>
      <c r="B72" s="63">
        <v>686</v>
      </c>
      <c r="C72" s="99" t="s">
        <v>418</v>
      </c>
      <c r="D72" s="64" t="s">
        <v>204</v>
      </c>
      <c r="E72" s="65">
        <v>18.600000000000001</v>
      </c>
      <c r="F72" s="66">
        <v>1120</v>
      </c>
      <c r="G72" s="66">
        <v>1120</v>
      </c>
      <c r="H72" s="65">
        <v>18.5</v>
      </c>
      <c r="I72" s="100">
        <v>0.13194444444444445</v>
      </c>
      <c r="J72" s="68"/>
      <c r="K72" s="62" t="s">
        <v>426</v>
      </c>
    </row>
    <row r="73" spans="1:11" x14ac:dyDescent="0.2">
      <c r="A73" s="62"/>
      <c r="B73" s="63">
        <v>685</v>
      </c>
      <c r="C73" s="99" t="s">
        <v>418</v>
      </c>
      <c r="D73" s="64" t="s">
        <v>18</v>
      </c>
      <c r="E73" s="65">
        <v>25.8</v>
      </c>
      <c r="F73" s="66">
        <v>1250</v>
      </c>
      <c r="G73" s="66">
        <v>1250</v>
      </c>
      <c r="H73" s="65">
        <v>25.45</v>
      </c>
      <c r="I73" s="100">
        <v>0.20486111111111113</v>
      </c>
      <c r="J73" s="68" t="s">
        <v>197</v>
      </c>
      <c r="K73" s="62" t="s">
        <v>427</v>
      </c>
    </row>
    <row r="74" spans="1:11" x14ac:dyDescent="0.2">
      <c r="A74" s="62"/>
      <c r="B74" s="63">
        <v>684</v>
      </c>
      <c r="C74" s="99" t="s">
        <v>418</v>
      </c>
      <c r="D74" s="64" t="s">
        <v>19</v>
      </c>
      <c r="E74" s="65">
        <v>19.2</v>
      </c>
      <c r="F74" s="66">
        <v>440</v>
      </c>
      <c r="G74" s="66">
        <v>440</v>
      </c>
      <c r="H74" s="65">
        <v>18.7</v>
      </c>
      <c r="I74" s="100">
        <v>0.12152777777777778</v>
      </c>
      <c r="J74" s="68"/>
      <c r="K74" s="62" t="s">
        <v>428</v>
      </c>
    </row>
    <row r="75" spans="1:11" x14ac:dyDescent="0.2">
      <c r="A75" s="62"/>
      <c r="B75" s="63">
        <v>683</v>
      </c>
      <c r="C75" s="99" t="s">
        <v>429</v>
      </c>
      <c r="D75" s="64" t="s">
        <v>204</v>
      </c>
      <c r="E75" s="65">
        <v>25.6</v>
      </c>
      <c r="F75" s="66">
        <v>760</v>
      </c>
      <c r="G75" s="66">
        <v>760</v>
      </c>
      <c r="H75" s="65">
        <v>24.8</v>
      </c>
      <c r="I75" s="100">
        <v>0.17013888888888887</v>
      </c>
      <c r="J75" s="68"/>
      <c r="K75" s="62" t="s">
        <v>430</v>
      </c>
    </row>
    <row r="76" spans="1:11" x14ac:dyDescent="0.2">
      <c r="A76" s="62"/>
      <c r="B76" s="63">
        <v>682</v>
      </c>
      <c r="C76" s="99" t="s">
        <v>429</v>
      </c>
      <c r="D76" s="64" t="s">
        <v>19</v>
      </c>
      <c r="E76" s="65">
        <v>23.4</v>
      </c>
      <c r="F76" s="66">
        <v>790</v>
      </c>
      <c r="G76" s="66">
        <v>790</v>
      </c>
      <c r="H76" s="65">
        <v>23.4</v>
      </c>
      <c r="I76" s="100">
        <v>0.15972222222222224</v>
      </c>
      <c r="J76" s="68"/>
      <c r="K76" s="62" t="s">
        <v>431</v>
      </c>
    </row>
    <row r="77" spans="1:11" x14ac:dyDescent="0.2">
      <c r="A77" s="62"/>
      <c r="B77" s="63">
        <v>681</v>
      </c>
      <c r="C77" s="99" t="s">
        <v>429</v>
      </c>
      <c r="D77" s="64" t="s">
        <v>18</v>
      </c>
      <c r="E77" s="65">
        <v>31.4</v>
      </c>
      <c r="F77" s="66">
        <v>1280</v>
      </c>
      <c r="G77" s="66">
        <v>1280</v>
      </c>
      <c r="H77" s="65">
        <v>31.33</v>
      </c>
      <c r="I77" s="100">
        <v>0.15625</v>
      </c>
      <c r="J77" s="68"/>
      <c r="K77" s="62" t="s">
        <v>432</v>
      </c>
    </row>
    <row r="78" spans="1:11" x14ac:dyDescent="0.2">
      <c r="A78" s="62"/>
      <c r="B78" s="63">
        <v>680</v>
      </c>
      <c r="C78" s="99" t="s">
        <v>433</v>
      </c>
      <c r="D78" s="64" t="s">
        <v>19</v>
      </c>
      <c r="E78" s="65">
        <v>31</v>
      </c>
      <c r="F78" s="66">
        <v>850</v>
      </c>
      <c r="G78" s="66">
        <v>850</v>
      </c>
      <c r="H78" s="65">
        <v>30.6</v>
      </c>
      <c r="I78" s="100">
        <v>0.18055555555555555</v>
      </c>
      <c r="J78" s="68"/>
      <c r="K78" s="62" t="s">
        <v>434</v>
      </c>
    </row>
    <row r="79" spans="1:11" x14ac:dyDescent="0.2">
      <c r="A79" s="62"/>
      <c r="B79" s="63">
        <v>679</v>
      </c>
      <c r="C79" s="99" t="s">
        <v>433</v>
      </c>
      <c r="D79" s="64" t="s">
        <v>18</v>
      </c>
      <c r="E79" s="65">
        <v>32.1</v>
      </c>
      <c r="F79" s="66">
        <v>1560</v>
      </c>
      <c r="G79" s="66">
        <v>1560</v>
      </c>
      <c r="H79" s="65">
        <v>30.8</v>
      </c>
      <c r="I79" s="100">
        <v>0.21527777777777779</v>
      </c>
      <c r="J79" s="68"/>
      <c r="K79" s="62" t="s">
        <v>435</v>
      </c>
    </row>
    <row r="80" spans="1:11" x14ac:dyDescent="0.2">
      <c r="A80" s="62"/>
      <c r="B80" s="63">
        <v>678</v>
      </c>
      <c r="C80" s="99" t="s">
        <v>433</v>
      </c>
      <c r="D80" s="64" t="s">
        <v>204</v>
      </c>
      <c r="E80" s="65">
        <v>25.7</v>
      </c>
      <c r="F80" s="66">
        <v>930</v>
      </c>
      <c r="G80" s="66">
        <v>930</v>
      </c>
      <c r="H80" s="65">
        <v>24.83</v>
      </c>
      <c r="I80" s="100">
        <v>0.1388888888888889</v>
      </c>
      <c r="J80" s="68"/>
      <c r="K80" s="62" t="s">
        <v>436</v>
      </c>
    </row>
    <row r="81" spans="1:11" x14ac:dyDescent="0.2">
      <c r="A81" s="62"/>
      <c r="B81" s="63">
        <v>677</v>
      </c>
      <c r="C81" s="99" t="s">
        <v>437</v>
      </c>
      <c r="D81" s="64" t="s">
        <v>18</v>
      </c>
      <c r="E81" s="65">
        <v>34.5</v>
      </c>
      <c r="F81" s="66">
        <v>1210</v>
      </c>
      <c r="G81" s="66">
        <v>1210</v>
      </c>
      <c r="H81" s="65">
        <v>34.4</v>
      </c>
      <c r="I81" s="100">
        <v>0.21875</v>
      </c>
      <c r="J81" s="68"/>
      <c r="K81" s="62" t="s">
        <v>438</v>
      </c>
    </row>
    <row r="82" spans="1:11" x14ac:dyDescent="0.2">
      <c r="A82" s="62"/>
      <c r="B82" s="63">
        <v>676</v>
      </c>
      <c r="C82" s="99" t="s">
        <v>437</v>
      </c>
      <c r="D82" s="64" t="s">
        <v>21</v>
      </c>
      <c r="E82" s="65">
        <v>29.3</v>
      </c>
      <c r="F82" s="66">
        <v>1870</v>
      </c>
      <c r="G82" s="66">
        <v>1870</v>
      </c>
      <c r="H82" s="65">
        <v>29.15</v>
      </c>
      <c r="I82" s="100">
        <v>0.21180555555555555</v>
      </c>
      <c r="J82" s="68"/>
      <c r="K82" s="62" t="s">
        <v>439</v>
      </c>
    </row>
    <row r="83" spans="1:11" x14ac:dyDescent="0.2">
      <c r="A83" s="62"/>
      <c r="B83" s="63">
        <v>675</v>
      </c>
      <c r="C83" s="99" t="s">
        <v>437</v>
      </c>
      <c r="D83" s="64" t="s">
        <v>19</v>
      </c>
      <c r="E83" s="65">
        <v>35.200000000000003</v>
      </c>
      <c r="F83" s="66">
        <v>1160</v>
      </c>
      <c r="G83" s="66">
        <v>1160</v>
      </c>
      <c r="H83" s="65">
        <v>34.700000000000003</v>
      </c>
      <c r="I83" s="100">
        <v>0.22222222222222221</v>
      </c>
      <c r="J83" s="68"/>
      <c r="K83" s="62" t="s">
        <v>440</v>
      </c>
    </row>
    <row r="84" spans="1:11" x14ac:dyDescent="0.2">
      <c r="A84" s="62"/>
      <c r="B84" s="63">
        <v>674</v>
      </c>
      <c r="C84" s="99" t="s">
        <v>437</v>
      </c>
      <c r="D84" s="64" t="s">
        <v>19</v>
      </c>
      <c r="E84" s="65">
        <v>32.6</v>
      </c>
      <c r="F84" s="66">
        <v>990</v>
      </c>
      <c r="G84" s="66">
        <v>990</v>
      </c>
      <c r="H84" s="65">
        <v>32.1</v>
      </c>
      <c r="I84" s="100">
        <v>0.18402777777777779</v>
      </c>
      <c r="J84" s="68"/>
      <c r="K84" s="62" t="s">
        <v>441</v>
      </c>
    </row>
    <row r="85" spans="1:11" x14ac:dyDescent="0.2">
      <c r="A85" s="62"/>
      <c r="B85" s="63">
        <v>673</v>
      </c>
      <c r="C85" s="99" t="s">
        <v>437</v>
      </c>
      <c r="D85" s="64" t="s">
        <v>19</v>
      </c>
      <c r="E85" s="65">
        <v>23.6</v>
      </c>
      <c r="F85" s="66">
        <v>430</v>
      </c>
      <c r="G85" s="66">
        <v>430</v>
      </c>
      <c r="H85" s="65">
        <v>23.5</v>
      </c>
      <c r="I85" s="100">
        <v>0.15277777777777776</v>
      </c>
      <c r="J85" s="68"/>
      <c r="K85" s="62" t="s">
        <v>442</v>
      </c>
    </row>
    <row r="86" spans="1:11" x14ac:dyDescent="0.2">
      <c r="A86" s="62"/>
      <c r="B86" s="63">
        <v>672</v>
      </c>
      <c r="C86" s="99" t="s">
        <v>437</v>
      </c>
      <c r="D86" s="64" t="s">
        <v>18</v>
      </c>
      <c r="E86" s="65">
        <v>27.2</v>
      </c>
      <c r="F86" s="66">
        <v>900</v>
      </c>
      <c r="G86" s="66">
        <v>900</v>
      </c>
      <c r="H86" s="65">
        <v>26.7</v>
      </c>
      <c r="I86" s="100">
        <v>0.16666666666666666</v>
      </c>
      <c r="J86" s="68"/>
      <c r="K86" s="62" t="s">
        <v>443</v>
      </c>
    </row>
    <row r="87" spans="1:11" x14ac:dyDescent="0.2">
      <c r="A87" s="62"/>
      <c r="B87" s="63">
        <v>671</v>
      </c>
      <c r="C87" s="99" t="s">
        <v>437</v>
      </c>
      <c r="D87" s="64" t="s">
        <v>19</v>
      </c>
      <c r="E87" s="65">
        <v>24</v>
      </c>
      <c r="F87" s="66">
        <v>210</v>
      </c>
      <c r="G87" s="66">
        <v>220</v>
      </c>
      <c r="H87" s="65">
        <v>23.9</v>
      </c>
      <c r="I87" s="100">
        <v>0.14930555555555555</v>
      </c>
      <c r="J87" s="68"/>
      <c r="K87" s="62" t="s">
        <v>444</v>
      </c>
    </row>
    <row r="88" spans="1:11" x14ac:dyDescent="0.2">
      <c r="A88" s="62"/>
      <c r="B88" s="63">
        <v>670</v>
      </c>
      <c r="C88" s="99" t="s">
        <v>437</v>
      </c>
      <c r="D88" s="64" t="s">
        <v>18</v>
      </c>
      <c r="E88" s="65">
        <v>31.8</v>
      </c>
      <c r="F88" s="66">
        <v>1170</v>
      </c>
      <c r="G88" s="66">
        <v>1170</v>
      </c>
      <c r="H88" s="65">
        <v>31.5</v>
      </c>
      <c r="I88" s="100">
        <v>0.20138888888888887</v>
      </c>
      <c r="J88" s="68"/>
      <c r="K88" s="62" t="s">
        <v>445</v>
      </c>
    </row>
    <row r="89" spans="1:11" x14ac:dyDescent="0.2">
      <c r="A89" s="62"/>
      <c r="B89" s="63">
        <v>669</v>
      </c>
      <c r="C89" s="99" t="s">
        <v>446</v>
      </c>
      <c r="D89" s="64" t="s">
        <v>18</v>
      </c>
      <c r="E89" s="65">
        <v>26.76</v>
      </c>
      <c r="F89" s="66">
        <v>1550</v>
      </c>
      <c r="G89" s="66">
        <v>1550</v>
      </c>
      <c r="H89" s="65">
        <v>26</v>
      </c>
      <c r="I89" s="100">
        <v>0.19097222222222221</v>
      </c>
      <c r="J89" s="68"/>
      <c r="K89" s="62" t="s">
        <v>447</v>
      </c>
    </row>
    <row r="90" spans="1:11" x14ac:dyDescent="0.2">
      <c r="A90" s="62"/>
      <c r="B90" s="63">
        <v>668</v>
      </c>
      <c r="C90" s="99" t="s">
        <v>446</v>
      </c>
      <c r="D90" s="64" t="s">
        <v>19</v>
      </c>
      <c r="E90" s="65">
        <v>22.9</v>
      </c>
      <c r="F90" s="66">
        <v>310</v>
      </c>
      <c r="G90" s="66">
        <v>310</v>
      </c>
      <c r="H90" s="65">
        <v>22.1</v>
      </c>
      <c r="I90" s="100">
        <v>0.13194444444444445</v>
      </c>
      <c r="J90" s="68"/>
      <c r="K90" s="62" t="s">
        <v>448</v>
      </c>
    </row>
    <row r="91" spans="1:11" x14ac:dyDescent="0.2">
      <c r="A91" s="62"/>
      <c r="B91" s="63">
        <v>667</v>
      </c>
      <c r="C91" s="99" t="s">
        <v>446</v>
      </c>
      <c r="D91" s="64" t="s">
        <v>449</v>
      </c>
      <c r="E91" s="65">
        <v>28.1</v>
      </c>
      <c r="F91" s="66">
        <v>100</v>
      </c>
      <c r="G91" s="66">
        <v>100</v>
      </c>
      <c r="H91" s="65">
        <v>27.7</v>
      </c>
      <c r="I91" s="100">
        <v>0.16319444444444445</v>
      </c>
      <c r="J91" s="68"/>
      <c r="K91" s="62" t="s">
        <v>450</v>
      </c>
    </row>
    <row r="92" spans="1:11" x14ac:dyDescent="0.2">
      <c r="A92" s="62"/>
      <c r="B92" s="63">
        <v>666</v>
      </c>
      <c r="C92" s="99" t="s">
        <v>446</v>
      </c>
      <c r="D92" s="64" t="s">
        <v>16</v>
      </c>
      <c r="E92" s="65">
        <v>31.8</v>
      </c>
      <c r="F92" s="66">
        <v>1750</v>
      </c>
      <c r="G92" s="66">
        <v>1750</v>
      </c>
      <c r="H92" s="65">
        <v>31.6</v>
      </c>
      <c r="I92" s="100">
        <v>0.23611111111111113</v>
      </c>
      <c r="J92" s="68"/>
      <c r="K92" s="62" t="s">
        <v>451</v>
      </c>
    </row>
    <row r="93" spans="1:11" x14ac:dyDescent="0.2">
      <c r="A93" s="62"/>
      <c r="B93" s="63">
        <v>665</v>
      </c>
      <c r="C93" s="99" t="s">
        <v>446</v>
      </c>
      <c r="D93" s="64" t="s">
        <v>17</v>
      </c>
      <c r="E93" s="65">
        <v>28.5</v>
      </c>
      <c r="F93" s="66">
        <v>1410</v>
      </c>
      <c r="G93" s="66">
        <v>1410</v>
      </c>
      <c r="H93" s="65">
        <v>28.5</v>
      </c>
      <c r="I93" s="100">
        <v>0.21180555555555555</v>
      </c>
      <c r="J93" s="68"/>
      <c r="K93" s="62" t="s">
        <v>452</v>
      </c>
    </row>
    <row r="94" spans="1:11" x14ac:dyDescent="0.2">
      <c r="A94" s="62"/>
      <c r="B94" s="63">
        <v>664</v>
      </c>
      <c r="C94" s="99" t="s">
        <v>446</v>
      </c>
      <c r="D94" s="64" t="s">
        <v>16</v>
      </c>
      <c r="E94" s="65">
        <v>32</v>
      </c>
      <c r="F94" s="66">
        <v>1700</v>
      </c>
      <c r="G94" s="66">
        <v>1700</v>
      </c>
      <c r="H94" s="65">
        <v>31.8</v>
      </c>
      <c r="I94" s="100">
        <v>0.22916666666666666</v>
      </c>
      <c r="J94" s="68"/>
      <c r="K94" s="62" t="s">
        <v>453</v>
      </c>
    </row>
    <row r="95" spans="1:11" x14ac:dyDescent="0.2">
      <c r="A95" s="62"/>
      <c r="B95" s="63">
        <v>663</v>
      </c>
      <c r="C95" s="99" t="s">
        <v>446</v>
      </c>
      <c r="D95" s="64" t="s">
        <v>17</v>
      </c>
      <c r="E95" s="65">
        <v>26.2</v>
      </c>
      <c r="F95" s="66">
        <v>1400</v>
      </c>
      <c r="G95" s="66">
        <v>1400</v>
      </c>
      <c r="H95" s="65">
        <v>25.5</v>
      </c>
      <c r="I95" s="100">
        <v>0.19791666666666666</v>
      </c>
      <c r="J95" s="68" t="s">
        <v>454</v>
      </c>
      <c r="K95" s="62" t="s">
        <v>455</v>
      </c>
    </row>
    <row r="96" spans="1:11" x14ac:dyDescent="0.2">
      <c r="A96" s="62"/>
      <c r="B96" s="63">
        <v>662</v>
      </c>
      <c r="C96" s="99" t="s">
        <v>446</v>
      </c>
      <c r="D96" s="64" t="s">
        <v>19</v>
      </c>
      <c r="E96" s="65">
        <v>21.5</v>
      </c>
      <c r="F96" s="66">
        <v>230</v>
      </c>
      <c r="G96" s="66">
        <v>230</v>
      </c>
      <c r="H96" s="65">
        <v>21</v>
      </c>
      <c r="I96" s="100">
        <v>0.1388888888888889</v>
      </c>
      <c r="J96" s="68" t="s">
        <v>197</v>
      </c>
      <c r="K96" s="62" t="s">
        <v>456</v>
      </c>
    </row>
    <row r="97" spans="1:11" x14ac:dyDescent="0.2">
      <c r="A97" s="62"/>
      <c r="B97" s="63">
        <v>661</v>
      </c>
      <c r="C97" s="99" t="s">
        <v>457</v>
      </c>
      <c r="D97" s="64" t="s">
        <v>18</v>
      </c>
      <c r="E97" s="65">
        <v>18.899999999999999</v>
      </c>
      <c r="F97" s="66">
        <v>1250</v>
      </c>
      <c r="G97" s="66">
        <v>1250</v>
      </c>
      <c r="H97" s="65">
        <v>18.8</v>
      </c>
      <c r="I97" s="100">
        <v>0.16666666666666666</v>
      </c>
      <c r="J97" s="68"/>
      <c r="K97" s="62" t="s">
        <v>458</v>
      </c>
    </row>
    <row r="98" spans="1:11" x14ac:dyDescent="0.2">
      <c r="A98" s="62"/>
      <c r="B98" s="63">
        <v>660</v>
      </c>
      <c r="C98" s="99" t="s">
        <v>457</v>
      </c>
      <c r="D98" s="64" t="s">
        <v>19</v>
      </c>
      <c r="E98" s="65">
        <v>30.6</v>
      </c>
      <c r="F98" s="66">
        <v>560</v>
      </c>
      <c r="G98" s="66">
        <v>560</v>
      </c>
      <c r="H98" s="65">
        <v>30.5</v>
      </c>
      <c r="I98" s="100">
        <v>0.17361111111111113</v>
      </c>
      <c r="J98" s="68"/>
      <c r="K98" s="62" t="s">
        <v>459</v>
      </c>
    </row>
    <row r="99" spans="1:11" x14ac:dyDescent="0.2">
      <c r="A99" s="62"/>
      <c r="B99" s="63">
        <v>659</v>
      </c>
      <c r="C99" s="99" t="s">
        <v>457</v>
      </c>
      <c r="D99" s="64" t="s">
        <v>17</v>
      </c>
      <c r="E99" s="65">
        <v>25.6</v>
      </c>
      <c r="F99" s="66">
        <v>1510</v>
      </c>
      <c r="G99" s="66">
        <v>1510</v>
      </c>
      <c r="H99" s="65">
        <v>24.6</v>
      </c>
      <c r="I99" s="100">
        <v>0.19444444444444445</v>
      </c>
      <c r="J99" s="68"/>
      <c r="K99" s="62" t="s">
        <v>460</v>
      </c>
    </row>
    <row r="100" spans="1:11" x14ac:dyDescent="0.2">
      <c r="A100" s="62"/>
      <c r="B100" s="63">
        <v>658</v>
      </c>
      <c r="C100" s="99" t="s">
        <v>457</v>
      </c>
      <c r="D100" s="64" t="s">
        <v>461</v>
      </c>
      <c r="E100" s="65">
        <v>27.5</v>
      </c>
      <c r="F100" s="66">
        <v>450</v>
      </c>
      <c r="G100" s="66">
        <v>450</v>
      </c>
      <c r="H100" s="65">
        <v>27.42</v>
      </c>
      <c r="I100" s="100">
        <v>0.17708333333333334</v>
      </c>
      <c r="J100" s="68"/>
      <c r="K100" s="62" t="s">
        <v>462</v>
      </c>
    </row>
    <row r="101" spans="1:11" x14ac:dyDescent="0.2">
      <c r="A101" s="62"/>
      <c r="B101" s="63">
        <v>657</v>
      </c>
      <c r="C101" s="99" t="s">
        <v>457</v>
      </c>
      <c r="D101" s="64" t="s">
        <v>18</v>
      </c>
      <c r="E101" s="65">
        <v>25</v>
      </c>
      <c r="F101" s="66">
        <v>1190</v>
      </c>
      <c r="G101" s="66">
        <v>1190</v>
      </c>
      <c r="H101" s="65">
        <v>23.8</v>
      </c>
      <c r="I101" s="100">
        <v>0.16319444444444445</v>
      </c>
      <c r="J101" s="68"/>
      <c r="K101" s="62" t="s">
        <v>463</v>
      </c>
    </row>
    <row r="102" spans="1:11" x14ac:dyDescent="0.2">
      <c r="A102" s="62"/>
      <c r="B102" s="63">
        <v>656</v>
      </c>
      <c r="C102" s="99" t="s">
        <v>457</v>
      </c>
      <c r="D102" s="64" t="s">
        <v>19</v>
      </c>
      <c r="E102" s="65">
        <v>23.7</v>
      </c>
      <c r="F102" s="66">
        <v>450</v>
      </c>
      <c r="G102" s="66">
        <v>450</v>
      </c>
      <c r="H102" s="65">
        <v>23.7</v>
      </c>
      <c r="I102" s="100">
        <v>0.15277777777777776</v>
      </c>
      <c r="J102" s="68"/>
      <c r="K102" s="62" t="s">
        <v>464</v>
      </c>
    </row>
    <row r="103" spans="1:11" x14ac:dyDescent="0.2">
      <c r="A103" s="62"/>
      <c r="B103" s="63">
        <v>655</v>
      </c>
      <c r="C103" s="99" t="s">
        <v>457</v>
      </c>
      <c r="D103" s="64" t="s">
        <v>19</v>
      </c>
      <c r="E103" s="65">
        <v>28.7</v>
      </c>
      <c r="F103" s="66">
        <v>480</v>
      </c>
      <c r="G103" s="66">
        <v>480</v>
      </c>
      <c r="H103" s="65">
        <v>28.47</v>
      </c>
      <c r="I103" s="100">
        <v>0.1875</v>
      </c>
      <c r="J103" s="68"/>
      <c r="K103" s="62" t="s">
        <v>465</v>
      </c>
    </row>
    <row r="104" spans="1:11" x14ac:dyDescent="0.2">
      <c r="A104" s="62"/>
      <c r="B104" s="63">
        <v>654</v>
      </c>
      <c r="C104" s="99" t="s">
        <v>457</v>
      </c>
      <c r="D104" s="64" t="s">
        <v>17</v>
      </c>
      <c r="E104" s="65">
        <v>30</v>
      </c>
      <c r="F104" s="66">
        <v>1060</v>
      </c>
      <c r="G104" s="66">
        <v>1060</v>
      </c>
      <c r="H104" s="65">
        <v>29.93</v>
      </c>
      <c r="I104" s="100">
        <v>0.18055555555555555</v>
      </c>
      <c r="J104" s="68"/>
      <c r="K104" s="62" t="s">
        <v>466</v>
      </c>
    </row>
    <row r="105" spans="1:11" x14ac:dyDescent="0.2">
      <c r="A105" s="62"/>
      <c r="B105" s="63">
        <v>653</v>
      </c>
      <c r="C105" s="99" t="s">
        <v>457</v>
      </c>
      <c r="D105" s="64" t="s">
        <v>18</v>
      </c>
      <c r="E105" s="65">
        <v>24.5</v>
      </c>
      <c r="F105" s="66">
        <v>1100</v>
      </c>
      <c r="G105" s="66">
        <v>1100</v>
      </c>
      <c r="H105" s="65">
        <v>24.4</v>
      </c>
      <c r="I105" s="100">
        <v>0.18055555555555555</v>
      </c>
      <c r="J105" s="68" t="s">
        <v>197</v>
      </c>
      <c r="K105" s="62" t="s">
        <v>467</v>
      </c>
    </row>
    <row r="106" spans="1:11" x14ac:dyDescent="0.2">
      <c r="A106" s="62"/>
      <c r="B106" s="63">
        <v>652</v>
      </c>
      <c r="C106" s="99" t="s">
        <v>457</v>
      </c>
      <c r="D106" s="64" t="s">
        <v>19</v>
      </c>
      <c r="E106" s="65">
        <v>20.6</v>
      </c>
      <c r="F106" s="66">
        <v>1020</v>
      </c>
      <c r="G106" s="66">
        <v>980</v>
      </c>
      <c r="H106" s="65">
        <v>20.399999999999999</v>
      </c>
      <c r="I106" s="100">
        <v>0.14930555555555555</v>
      </c>
      <c r="J106" s="68"/>
      <c r="K106" s="62" t="s">
        <v>468</v>
      </c>
    </row>
    <row r="107" spans="1:11" x14ac:dyDescent="0.2">
      <c r="A107" s="62"/>
      <c r="B107" s="63">
        <v>651</v>
      </c>
      <c r="C107" s="99" t="s">
        <v>457</v>
      </c>
      <c r="D107" s="64" t="s">
        <v>19</v>
      </c>
      <c r="E107" s="65">
        <v>27.8</v>
      </c>
      <c r="F107" s="66">
        <v>560</v>
      </c>
      <c r="G107" s="66">
        <v>590</v>
      </c>
      <c r="H107" s="65">
        <v>27.6</v>
      </c>
      <c r="I107" s="100">
        <v>0.17013888888888887</v>
      </c>
      <c r="J107" s="68"/>
      <c r="K107" s="62" t="s">
        <v>469</v>
      </c>
    </row>
  </sheetData>
  <pageMargins left="0.75" right="0.75" top="1" bottom="1" header="0.5" footer="0.5"/>
  <pageSetup paperSize="9" orientation="portrait" horizontalDpi="4294967292" verticalDpi="4294967292"/>
  <ignoredErrors>
    <ignoredError sqref="E5 F6 G7 H4 I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3"/>
  <sheetViews>
    <sheetView topLeftCell="A3" workbookViewId="0">
      <selection activeCell="F49" sqref="F49:F103"/>
    </sheetView>
  </sheetViews>
  <sheetFormatPr baseColWidth="10" defaultColWidth="11" defaultRowHeight="16" x14ac:dyDescent="0.2"/>
  <cols>
    <col min="1" max="1" width="3.5" customWidth="1"/>
    <col min="3" max="3" width="16.33203125" customWidth="1"/>
    <col min="4" max="4" width="15" customWidth="1"/>
    <col min="5" max="5" width="12.33203125" customWidth="1"/>
    <col min="6" max="6" width="11.83203125" customWidth="1"/>
    <col min="7" max="7" width="11.6640625" customWidth="1"/>
    <col min="8" max="8" width="16.33203125" customWidth="1"/>
    <col min="9" max="9" width="12.1640625" customWidth="1"/>
    <col min="10" max="10" width="31.83203125" customWidth="1"/>
    <col min="11" max="11" width="74.33203125" customWidth="1"/>
  </cols>
  <sheetData>
    <row r="1" spans="1:11" x14ac:dyDescent="0.2">
      <c r="A1" s="62"/>
      <c r="B1" s="63"/>
      <c r="C1" s="64"/>
      <c r="D1" s="64"/>
      <c r="E1" s="65"/>
      <c r="F1" s="66"/>
      <c r="G1" s="66"/>
      <c r="H1" s="65"/>
      <c r="I1" s="67"/>
      <c r="J1" s="68"/>
      <c r="K1" s="62"/>
    </row>
    <row r="2" spans="1:11" ht="47" x14ac:dyDescent="0.55000000000000004">
      <c r="A2" s="69"/>
      <c r="B2" s="70" t="s">
        <v>0</v>
      </c>
      <c r="C2" s="70"/>
      <c r="D2" s="70"/>
      <c r="E2" s="71"/>
      <c r="F2" s="72"/>
      <c r="G2" s="72"/>
      <c r="H2" s="71"/>
      <c r="I2" s="73"/>
      <c r="J2" s="74"/>
      <c r="K2" s="69"/>
    </row>
    <row r="3" spans="1:11" x14ac:dyDescent="0.2">
      <c r="A3" s="62"/>
      <c r="B3" s="63"/>
      <c r="C3" s="64"/>
      <c r="D3" s="64"/>
      <c r="E3" s="65"/>
      <c r="F3" s="66"/>
      <c r="G3" s="66"/>
      <c r="H3" s="65"/>
      <c r="I3" s="67"/>
      <c r="J3" s="68"/>
      <c r="K3" s="62"/>
    </row>
    <row r="4" spans="1:11" x14ac:dyDescent="0.2">
      <c r="A4" s="75"/>
      <c r="B4" s="76" t="s">
        <v>1</v>
      </c>
      <c r="C4" s="76"/>
      <c r="D4" s="77"/>
      <c r="E4" s="78"/>
      <c r="F4" s="79"/>
      <c r="G4" s="79"/>
      <c r="H4" s="78">
        <v>2527.42</v>
      </c>
      <c r="I4" s="80"/>
      <c r="J4" s="81"/>
      <c r="K4" s="82"/>
    </row>
    <row r="5" spans="1:11" x14ac:dyDescent="0.2">
      <c r="A5" s="75"/>
      <c r="B5" s="83" t="s">
        <v>2</v>
      </c>
      <c r="C5" s="83"/>
      <c r="D5" s="84"/>
      <c r="E5" s="85">
        <v>2603.4</v>
      </c>
      <c r="F5" s="86"/>
      <c r="G5" s="86"/>
      <c r="H5" s="85"/>
      <c r="I5" s="87"/>
      <c r="J5" s="88"/>
      <c r="K5" s="89"/>
    </row>
    <row r="6" spans="1:11" x14ac:dyDescent="0.2">
      <c r="A6" s="75"/>
      <c r="B6" s="76" t="s">
        <v>348</v>
      </c>
      <c r="C6" s="76"/>
      <c r="D6" s="77"/>
      <c r="E6" s="78"/>
      <c r="F6" s="79">
        <v>128110</v>
      </c>
      <c r="G6" s="79"/>
      <c r="H6" s="78"/>
      <c r="I6" s="80"/>
      <c r="J6" s="81"/>
      <c r="K6" s="82"/>
    </row>
    <row r="7" spans="1:11" x14ac:dyDescent="0.2">
      <c r="A7" s="75"/>
      <c r="B7" s="83" t="s">
        <v>349</v>
      </c>
      <c r="C7" s="83"/>
      <c r="D7" s="84"/>
      <c r="E7" s="85"/>
      <c r="F7" s="86"/>
      <c r="G7" s="86">
        <v>128170</v>
      </c>
      <c r="H7" s="85"/>
      <c r="I7" s="87"/>
      <c r="J7" s="88"/>
      <c r="K7" s="89"/>
    </row>
    <row r="8" spans="1:11" x14ac:dyDescent="0.2">
      <c r="A8" s="75"/>
      <c r="B8" s="76" t="s">
        <v>4</v>
      </c>
      <c r="C8" s="76"/>
      <c r="D8" s="76"/>
      <c r="E8" s="78"/>
      <c r="F8" s="79"/>
      <c r="G8" s="79"/>
      <c r="H8" s="78"/>
      <c r="I8" s="90">
        <v>18.294444444444444</v>
      </c>
      <c r="J8" s="81"/>
      <c r="K8" s="82"/>
    </row>
    <row r="9" spans="1:11" x14ac:dyDescent="0.2">
      <c r="A9" s="62"/>
      <c r="B9" s="63"/>
      <c r="C9" s="64"/>
      <c r="D9" s="64"/>
      <c r="E9" s="65"/>
      <c r="F9" s="66"/>
      <c r="G9" s="66"/>
      <c r="H9" s="65"/>
      <c r="I9" s="67"/>
      <c r="J9" s="68"/>
      <c r="K9" s="62"/>
    </row>
    <row r="10" spans="1:11" ht="19" x14ac:dyDescent="0.25">
      <c r="A10" s="91"/>
      <c r="B10" s="92" t="s">
        <v>62</v>
      </c>
      <c r="C10" s="93" t="s">
        <v>63</v>
      </c>
      <c r="D10" s="93" t="s">
        <v>64</v>
      </c>
      <c r="E10" s="94" t="s">
        <v>65</v>
      </c>
      <c r="F10" s="95" t="s">
        <v>242</v>
      </c>
      <c r="G10" s="95" t="s">
        <v>350</v>
      </c>
      <c r="H10" s="94" t="s">
        <v>48</v>
      </c>
      <c r="I10" s="96" t="s">
        <v>49</v>
      </c>
      <c r="J10" s="97" t="s">
        <v>67</v>
      </c>
      <c r="K10" s="98" t="s">
        <v>68</v>
      </c>
    </row>
    <row r="11" spans="1:11" x14ac:dyDescent="0.2">
      <c r="A11" s="62"/>
      <c r="B11" s="63"/>
      <c r="C11" s="99"/>
      <c r="D11" s="64"/>
      <c r="E11" s="65"/>
      <c r="F11" s="66"/>
      <c r="G11" s="66"/>
      <c r="H11" s="65"/>
      <c r="I11" s="100"/>
      <c r="J11" s="68"/>
      <c r="K11" s="62"/>
    </row>
    <row r="12" spans="1:11" x14ac:dyDescent="0.2">
      <c r="A12" s="62"/>
      <c r="B12" s="63">
        <v>650</v>
      </c>
      <c r="C12" s="99" t="s">
        <v>470</v>
      </c>
      <c r="D12" s="64" t="s">
        <v>18</v>
      </c>
      <c r="E12" s="65">
        <v>26.5</v>
      </c>
      <c r="F12" s="66">
        <v>1110</v>
      </c>
      <c r="G12" s="66">
        <v>1110</v>
      </c>
      <c r="H12" s="65">
        <v>26.11</v>
      </c>
      <c r="I12" s="100">
        <v>0.18055555555555555</v>
      </c>
      <c r="J12" s="68"/>
      <c r="K12" s="62" t="s">
        <v>471</v>
      </c>
    </row>
    <row r="13" spans="1:11" x14ac:dyDescent="0.2">
      <c r="A13" s="62"/>
      <c r="B13" s="63">
        <v>649</v>
      </c>
      <c r="C13" s="99" t="s">
        <v>470</v>
      </c>
      <c r="D13" s="64" t="s">
        <v>16</v>
      </c>
      <c r="E13" s="65">
        <v>20.9</v>
      </c>
      <c r="F13" s="66">
        <v>1280</v>
      </c>
      <c r="G13" s="66">
        <v>1280</v>
      </c>
      <c r="H13" s="65">
        <v>20.7</v>
      </c>
      <c r="I13" s="100">
        <v>0.14930555555555555</v>
      </c>
      <c r="J13" s="68"/>
      <c r="K13" s="62" t="s">
        <v>472</v>
      </c>
    </row>
    <row r="14" spans="1:11" x14ac:dyDescent="0.2">
      <c r="A14" s="62"/>
      <c r="B14" s="63">
        <v>648</v>
      </c>
      <c r="C14" s="99" t="s">
        <v>470</v>
      </c>
      <c r="D14" s="64" t="s">
        <v>19</v>
      </c>
      <c r="E14" s="65">
        <v>30.7</v>
      </c>
      <c r="F14" s="66">
        <v>370</v>
      </c>
      <c r="G14" s="66">
        <v>370</v>
      </c>
      <c r="H14" s="65">
        <v>30.6</v>
      </c>
      <c r="I14" s="100">
        <v>0.17361111111111113</v>
      </c>
      <c r="J14" s="68"/>
      <c r="K14" s="62" t="s">
        <v>473</v>
      </c>
    </row>
    <row r="15" spans="1:11" x14ac:dyDescent="0.2">
      <c r="A15" s="62"/>
      <c r="B15" s="63">
        <v>647</v>
      </c>
      <c r="C15" s="99" t="s">
        <v>470</v>
      </c>
      <c r="D15" s="64" t="s">
        <v>18</v>
      </c>
      <c r="E15" s="65">
        <v>26.6</v>
      </c>
      <c r="F15" s="66">
        <v>1060</v>
      </c>
      <c r="G15" s="66">
        <v>1060</v>
      </c>
      <c r="H15" s="65">
        <v>26.5</v>
      </c>
      <c r="I15" s="100">
        <v>0.17013888888888887</v>
      </c>
      <c r="J15" s="68"/>
      <c r="K15" s="62" t="s">
        <v>474</v>
      </c>
    </row>
    <row r="16" spans="1:11" x14ac:dyDescent="0.2">
      <c r="A16" s="62"/>
      <c r="B16" s="63">
        <v>646</v>
      </c>
      <c r="C16" s="99" t="s">
        <v>470</v>
      </c>
      <c r="D16" s="64" t="s">
        <v>18</v>
      </c>
      <c r="E16" s="65">
        <v>29.8</v>
      </c>
      <c r="F16" s="66">
        <v>1690</v>
      </c>
      <c r="G16" s="66">
        <v>1690</v>
      </c>
      <c r="H16" s="65">
        <v>29.7</v>
      </c>
      <c r="I16" s="100">
        <v>0.20138888888888887</v>
      </c>
      <c r="J16" s="68"/>
      <c r="K16" s="62" t="s">
        <v>475</v>
      </c>
    </row>
    <row r="17" spans="1:11" x14ac:dyDescent="0.2">
      <c r="A17" s="62"/>
      <c r="B17" s="63">
        <v>645</v>
      </c>
      <c r="C17" s="99" t="s">
        <v>476</v>
      </c>
      <c r="D17" s="64" t="s">
        <v>15</v>
      </c>
      <c r="E17" s="65">
        <v>22.2</v>
      </c>
      <c r="F17" s="66">
        <v>1480</v>
      </c>
      <c r="G17" s="66">
        <v>1480</v>
      </c>
      <c r="H17" s="65">
        <v>22.2</v>
      </c>
      <c r="I17" s="100">
        <v>0.16319444444444445</v>
      </c>
      <c r="J17" s="68"/>
      <c r="K17" s="62" t="s">
        <v>477</v>
      </c>
    </row>
    <row r="18" spans="1:11" x14ac:dyDescent="0.2">
      <c r="A18" s="62"/>
      <c r="B18" s="63">
        <v>644</v>
      </c>
      <c r="C18" s="99" t="s">
        <v>476</v>
      </c>
      <c r="D18" s="64" t="s">
        <v>19</v>
      </c>
      <c r="E18" s="65">
        <v>17.3</v>
      </c>
      <c r="F18" s="66">
        <v>310</v>
      </c>
      <c r="G18" s="66">
        <v>310</v>
      </c>
      <c r="H18" s="65">
        <v>17.2</v>
      </c>
      <c r="I18" s="100">
        <v>0.125</v>
      </c>
      <c r="J18" s="68" t="s">
        <v>197</v>
      </c>
      <c r="K18" s="62" t="s">
        <v>478</v>
      </c>
    </row>
    <row r="19" spans="1:11" x14ac:dyDescent="0.2">
      <c r="A19" s="62"/>
      <c r="B19" s="63">
        <v>643</v>
      </c>
      <c r="C19" s="99" t="s">
        <v>476</v>
      </c>
      <c r="D19" s="64" t="s">
        <v>16</v>
      </c>
      <c r="E19" s="65">
        <v>26.1</v>
      </c>
      <c r="F19" s="66">
        <v>1820</v>
      </c>
      <c r="G19" s="66">
        <v>1820</v>
      </c>
      <c r="H19" s="65">
        <v>24.3</v>
      </c>
      <c r="I19" s="100">
        <v>0.21180555555555555</v>
      </c>
      <c r="J19" s="68" t="s">
        <v>162</v>
      </c>
      <c r="K19" s="62" t="s">
        <v>479</v>
      </c>
    </row>
    <row r="20" spans="1:11" x14ac:dyDescent="0.2">
      <c r="A20" s="62"/>
      <c r="B20" s="63">
        <v>642</v>
      </c>
      <c r="C20" s="99" t="s">
        <v>476</v>
      </c>
      <c r="D20" s="64" t="s">
        <v>16</v>
      </c>
      <c r="E20" s="65">
        <v>32.5</v>
      </c>
      <c r="F20" s="66">
        <v>2080</v>
      </c>
      <c r="G20" s="66">
        <v>2080</v>
      </c>
      <c r="H20" s="65">
        <v>32.4</v>
      </c>
      <c r="I20" s="100">
        <v>0.24305555555555555</v>
      </c>
      <c r="J20" s="68"/>
      <c r="K20" s="62" t="s">
        <v>480</v>
      </c>
    </row>
    <row r="21" spans="1:11" x14ac:dyDescent="0.2">
      <c r="A21" s="62"/>
      <c r="B21" s="63">
        <v>641</v>
      </c>
      <c r="C21" s="99" t="s">
        <v>476</v>
      </c>
      <c r="D21" s="64" t="s">
        <v>19</v>
      </c>
      <c r="E21" s="65">
        <v>16.2</v>
      </c>
      <c r="F21" s="66">
        <v>370</v>
      </c>
      <c r="G21" s="66">
        <v>370</v>
      </c>
      <c r="H21" s="65">
        <v>16.100000000000001</v>
      </c>
      <c r="I21" s="100">
        <v>9.375E-2</v>
      </c>
      <c r="J21" s="68"/>
      <c r="K21" s="62" t="s">
        <v>481</v>
      </c>
    </row>
    <row r="22" spans="1:11" x14ac:dyDescent="0.2">
      <c r="A22" s="62"/>
      <c r="B22" s="63">
        <v>640</v>
      </c>
      <c r="C22" s="99" t="s">
        <v>476</v>
      </c>
      <c r="D22" s="64" t="s">
        <v>15</v>
      </c>
      <c r="E22" s="65">
        <v>27.4</v>
      </c>
      <c r="F22" s="66">
        <v>1290</v>
      </c>
      <c r="G22" s="66">
        <v>1290</v>
      </c>
      <c r="H22" s="65">
        <v>27.4</v>
      </c>
      <c r="I22" s="100">
        <v>0.1875</v>
      </c>
      <c r="J22" s="68"/>
      <c r="K22" s="62" t="s">
        <v>482</v>
      </c>
    </row>
    <row r="23" spans="1:11" x14ac:dyDescent="0.2">
      <c r="A23" s="62"/>
      <c r="B23" s="63">
        <v>639</v>
      </c>
      <c r="C23" s="99" t="s">
        <v>476</v>
      </c>
      <c r="D23" s="64" t="s">
        <v>16</v>
      </c>
      <c r="E23" s="65">
        <v>27.8</v>
      </c>
      <c r="F23" s="66">
        <v>1510</v>
      </c>
      <c r="G23" s="66">
        <v>1510</v>
      </c>
      <c r="H23" s="65">
        <v>27.7</v>
      </c>
      <c r="I23" s="100">
        <v>0.18402777777777779</v>
      </c>
      <c r="J23" s="68"/>
      <c r="K23" s="62" t="s">
        <v>483</v>
      </c>
    </row>
    <row r="24" spans="1:11" x14ac:dyDescent="0.2">
      <c r="A24" s="62"/>
      <c r="B24" s="63">
        <v>638</v>
      </c>
      <c r="C24" s="99" t="s">
        <v>476</v>
      </c>
      <c r="D24" s="64" t="s">
        <v>19</v>
      </c>
      <c r="E24" s="65">
        <v>19.399999999999999</v>
      </c>
      <c r="F24" s="66">
        <v>310</v>
      </c>
      <c r="G24" s="66">
        <v>310</v>
      </c>
      <c r="H24" s="65">
        <v>19.399999999999999</v>
      </c>
      <c r="I24" s="100">
        <v>0.14583333333333334</v>
      </c>
      <c r="J24" s="68" t="s">
        <v>197</v>
      </c>
      <c r="K24" s="62" t="s">
        <v>484</v>
      </c>
    </row>
    <row r="25" spans="1:11" x14ac:dyDescent="0.2">
      <c r="A25" s="62"/>
      <c r="B25" s="63">
        <v>637</v>
      </c>
      <c r="C25" s="99" t="s">
        <v>476</v>
      </c>
      <c r="D25" s="64" t="s">
        <v>15</v>
      </c>
      <c r="E25" s="65">
        <v>27.5</v>
      </c>
      <c r="F25" s="66">
        <v>1340</v>
      </c>
      <c r="G25" s="66">
        <v>1340</v>
      </c>
      <c r="H25" s="65">
        <v>27.4</v>
      </c>
      <c r="I25" s="100">
        <v>0.19097222222222221</v>
      </c>
      <c r="J25" s="68"/>
      <c r="K25" s="62" t="s">
        <v>485</v>
      </c>
    </row>
    <row r="26" spans="1:11" x14ac:dyDescent="0.2">
      <c r="A26" s="62"/>
      <c r="B26" s="63">
        <v>636</v>
      </c>
      <c r="C26" s="99" t="s">
        <v>476</v>
      </c>
      <c r="D26" s="64" t="s">
        <v>18</v>
      </c>
      <c r="E26" s="65">
        <v>25.5</v>
      </c>
      <c r="F26" s="66">
        <v>1810</v>
      </c>
      <c r="G26" s="66">
        <v>1810</v>
      </c>
      <c r="H26" s="65">
        <v>24.61</v>
      </c>
      <c r="I26" s="100">
        <v>0.20138888888888887</v>
      </c>
      <c r="J26" s="68"/>
      <c r="K26" s="62" t="s">
        <v>486</v>
      </c>
    </row>
    <row r="27" spans="1:11" x14ac:dyDescent="0.2">
      <c r="A27" s="62"/>
      <c r="B27" s="63">
        <v>635</v>
      </c>
      <c r="C27" s="99" t="s">
        <v>487</v>
      </c>
      <c r="D27" s="64" t="s">
        <v>355</v>
      </c>
      <c r="E27" s="65">
        <v>18.600000000000001</v>
      </c>
      <c r="F27" s="66">
        <v>520</v>
      </c>
      <c r="G27" s="66">
        <v>520</v>
      </c>
      <c r="H27" s="65">
        <v>18.5</v>
      </c>
      <c r="I27" s="100">
        <v>0.1388888888888889</v>
      </c>
      <c r="J27" s="68" t="s">
        <v>197</v>
      </c>
      <c r="K27" s="62" t="s">
        <v>488</v>
      </c>
    </row>
    <row r="28" spans="1:11" x14ac:dyDescent="0.2">
      <c r="A28" s="62"/>
      <c r="B28" s="63">
        <v>634</v>
      </c>
      <c r="C28" s="99" t="s">
        <v>487</v>
      </c>
      <c r="D28" s="64" t="s">
        <v>489</v>
      </c>
      <c r="E28" s="65">
        <v>28.6</v>
      </c>
      <c r="F28" s="66">
        <v>1790</v>
      </c>
      <c r="G28" s="66">
        <v>1790</v>
      </c>
      <c r="H28" s="65">
        <v>28.23</v>
      </c>
      <c r="I28" s="100">
        <v>0.20416666666666669</v>
      </c>
      <c r="J28" s="68"/>
      <c r="K28" s="62" t="s">
        <v>490</v>
      </c>
    </row>
    <row r="29" spans="1:11" x14ac:dyDescent="0.2">
      <c r="A29" s="62"/>
      <c r="B29" s="63">
        <v>633</v>
      </c>
      <c r="C29" s="99" t="s">
        <v>487</v>
      </c>
      <c r="D29" s="64" t="s">
        <v>16</v>
      </c>
      <c r="E29" s="65">
        <v>27.1</v>
      </c>
      <c r="F29" s="66">
        <v>1500</v>
      </c>
      <c r="G29" s="66">
        <v>1500</v>
      </c>
      <c r="H29" s="65">
        <v>26.97</v>
      </c>
      <c r="I29" s="100">
        <v>0.18055555555555555</v>
      </c>
      <c r="J29" s="68"/>
      <c r="K29" s="62" t="s">
        <v>491</v>
      </c>
    </row>
    <row r="30" spans="1:11" x14ac:dyDescent="0.2">
      <c r="A30" s="62"/>
      <c r="B30" s="63">
        <v>632</v>
      </c>
      <c r="C30" s="99" t="s">
        <v>487</v>
      </c>
      <c r="D30" s="64" t="s">
        <v>16</v>
      </c>
      <c r="E30" s="65">
        <v>25.2</v>
      </c>
      <c r="F30" s="66">
        <v>1610</v>
      </c>
      <c r="G30" s="66">
        <v>1610</v>
      </c>
      <c r="H30" s="65">
        <v>25.14</v>
      </c>
      <c r="I30" s="100">
        <v>0.17708333333333334</v>
      </c>
      <c r="J30" s="68"/>
      <c r="K30" s="62" t="s">
        <v>492</v>
      </c>
    </row>
    <row r="31" spans="1:11" x14ac:dyDescent="0.2">
      <c r="A31" s="62"/>
      <c r="B31" s="63">
        <v>631</v>
      </c>
      <c r="C31" s="99" t="s">
        <v>487</v>
      </c>
      <c r="D31" s="64" t="s">
        <v>16</v>
      </c>
      <c r="E31" s="65">
        <v>32.9</v>
      </c>
      <c r="F31" s="66">
        <v>2370</v>
      </c>
      <c r="G31" s="66">
        <v>2370</v>
      </c>
      <c r="H31" s="65">
        <v>29.73</v>
      </c>
      <c r="I31" s="100">
        <v>0.2673611111111111</v>
      </c>
      <c r="J31" s="68"/>
      <c r="K31" s="62" t="s">
        <v>493</v>
      </c>
    </row>
    <row r="32" spans="1:11" x14ac:dyDescent="0.2">
      <c r="A32" s="62"/>
      <c r="B32" s="63">
        <v>630</v>
      </c>
      <c r="C32" s="99" t="s">
        <v>487</v>
      </c>
      <c r="D32" s="64" t="s">
        <v>15</v>
      </c>
      <c r="E32" s="65">
        <v>23.4</v>
      </c>
      <c r="F32" s="66">
        <v>1900</v>
      </c>
      <c r="G32" s="66">
        <v>1900</v>
      </c>
      <c r="H32" s="65">
        <v>23.28</v>
      </c>
      <c r="I32" s="100">
        <v>0.20486111111111113</v>
      </c>
      <c r="J32" s="68" t="s">
        <v>454</v>
      </c>
      <c r="K32" s="62" t="s">
        <v>494</v>
      </c>
    </row>
    <row r="33" spans="1:11" x14ac:dyDescent="0.2">
      <c r="A33" s="62"/>
      <c r="B33" s="63">
        <v>629</v>
      </c>
      <c r="C33" s="99" t="s">
        <v>487</v>
      </c>
      <c r="D33" s="64" t="s">
        <v>16</v>
      </c>
      <c r="E33" s="65">
        <v>28.8</v>
      </c>
      <c r="F33" s="66">
        <v>2190</v>
      </c>
      <c r="G33" s="66">
        <v>2190</v>
      </c>
      <c r="H33" s="65">
        <v>28.72</v>
      </c>
      <c r="I33" s="100">
        <v>0.23958333333333334</v>
      </c>
      <c r="J33" s="68"/>
      <c r="K33" s="62" t="s">
        <v>495</v>
      </c>
    </row>
    <row r="34" spans="1:11" x14ac:dyDescent="0.2">
      <c r="A34" s="62"/>
      <c r="B34" s="63">
        <v>628</v>
      </c>
      <c r="C34" s="99" t="s">
        <v>487</v>
      </c>
      <c r="D34" s="64" t="s">
        <v>16</v>
      </c>
      <c r="E34" s="65">
        <v>24.5</v>
      </c>
      <c r="F34" s="66">
        <v>1750</v>
      </c>
      <c r="G34" s="66">
        <v>1750</v>
      </c>
      <c r="H34" s="65">
        <v>23.16</v>
      </c>
      <c r="I34" s="100">
        <v>0.18402777777777779</v>
      </c>
      <c r="J34" s="68"/>
      <c r="K34" s="62" t="s">
        <v>496</v>
      </c>
    </row>
    <row r="35" spans="1:11" x14ac:dyDescent="0.2">
      <c r="A35" s="62"/>
      <c r="B35" s="63">
        <v>627</v>
      </c>
      <c r="C35" s="99" t="s">
        <v>487</v>
      </c>
      <c r="D35" s="64" t="s">
        <v>16</v>
      </c>
      <c r="E35" s="65">
        <v>39.299999999999997</v>
      </c>
      <c r="F35" s="66">
        <v>3450</v>
      </c>
      <c r="G35" s="66">
        <v>3450</v>
      </c>
      <c r="H35" s="65">
        <v>26.7</v>
      </c>
      <c r="I35" s="100">
        <v>0.3298611111111111</v>
      </c>
      <c r="J35" s="68"/>
      <c r="K35" s="62" t="s">
        <v>497</v>
      </c>
    </row>
    <row r="36" spans="1:11" x14ac:dyDescent="0.2">
      <c r="A36" s="62"/>
      <c r="B36" s="63">
        <v>626</v>
      </c>
      <c r="C36" s="99" t="s">
        <v>498</v>
      </c>
      <c r="D36" s="64" t="s">
        <v>489</v>
      </c>
      <c r="E36" s="65">
        <v>16.899999999999999</v>
      </c>
      <c r="F36" s="66">
        <v>1290</v>
      </c>
      <c r="G36" s="66">
        <v>1290</v>
      </c>
      <c r="H36" s="65">
        <v>16.809999999999999</v>
      </c>
      <c r="I36" s="100">
        <v>0.12152777777777778</v>
      </c>
      <c r="J36" s="68" t="s">
        <v>197</v>
      </c>
      <c r="K36" s="62" t="s">
        <v>499</v>
      </c>
    </row>
    <row r="37" spans="1:11" x14ac:dyDescent="0.2">
      <c r="A37" s="62"/>
      <c r="B37" s="63">
        <v>625</v>
      </c>
      <c r="C37" s="99" t="s">
        <v>498</v>
      </c>
      <c r="D37" s="64" t="s">
        <v>500</v>
      </c>
      <c r="E37" s="65">
        <v>32.799999999999997</v>
      </c>
      <c r="F37" s="66">
        <v>2260</v>
      </c>
      <c r="G37" s="66">
        <v>2260</v>
      </c>
      <c r="H37" s="65">
        <v>30.9</v>
      </c>
      <c r="I37" s="100">
        <v>0.25347222222222221</v>
      </c>
      <c r="J37" s="68"/>
      <c r="K37" s="62" t="s">
        <v>501</v>
      </c>
    </row>
    <row r="38" spans="1:11" x14ac:dyDescent="0.2">
      <c r="A38" s="62"/>
      <c r="B38" s="63">
        <v>624</v>
      </c>
      <c r="C38" s="99" t="s">
        <v>498</v>
      </c>
      <c r="D38" s="64" t="s">
        <v>16</v>
      </c>
      <c r="E38" s="65">
        <v>34.299999999999997</v>
      </c>
      <c r="F38" s="66">
        <v>2950</v>
      </c>
      <c r="G38" s="66">
        <v>2950</v>
      </c>
      <c r="H38" s="65">
        <v>33.68</v>
      </c>
      <c r="I38" s="100">
        <v>0.3263888888888889</v>
      </c>
      <c r="J38" s="68"/>
      <c r="K38" s="62" t="s">
        <v>502</v>
      </c>
    </row>
    <row r="39" spans="1:11" x14ac:dyDescent="0.2">
      <c r="A39" s="62"/>
      <c r="B39" s="63">
        <v>623</v>
      </c>
      <c r="C39" s="99" t="s">
        <v>498</v>
      </c>
      <c r="D39" s="64" t="s">
        <v>16</v>
      </c>
      <c r="E39" s="65">
        <v>22</v>
      </c>
      <c r="F39" s="66">
        <v>1590</v>
      </c>
      <c r="G39" s="66">
        <v>1590</v>
      </c>
      <c r="H39" s="65">
        <v>21.85</v>
      </c>
      <c r="I39" s="100">
        <v>0.16319444444444445</v>
      </c>
      <c r="J39" s="68"/>
      <c r="K39" s="62" t="s">
        <v>503</v>
      </c>
    </row>
    <row r="40" spans="1:11" x14ac:dyDescent="0.2">
      <c r="A40" s="62"/>
      <c r="B40" s="63">
        <v>622</v>
      </c>
      <c r="C40" s="99" t="s">
        <v>498</v>
      </c>
      <c r="D40" s="64" t="s">
        <v>16</v>
      </c>
      <c r="E40" s="65">
        <v>33.299999999999997</v>
      </c>
      <c r="F40" s="66">
        <v>2600</v>
      </c>
      <c r="G40" s="66">
        <v>2600</v>
      </c>
      <c r="H40" s="65">
        <v>30.45</v>
      </c>
      <c r="I40" s="100">
        <v>0.2986111111111111</v>
      </c>
      <c r="J40" s="68"/>
      <c r="K40" s="62" t="s">
        <v>504</v>
      </c>
    </row>
    <row r="41" spans="1:11" x14ac:dyDescent="0.2">
      <c r="A41" s="62"/>
      <c r="B41" s="63">
        <v>621</v>
      </c>
      <c r="C41" s="99" t="s">
        <v>498</v>
      </c>
      <c r="D41" s="64" t="s">
        <v>16</v>
      </c>
      <c r="E41" s="65">
        <v>34</v>
      </c>
      <c r="F41" s="66">
        <v>2610</v>
      </c>
      <c r="G41" s="66">
        <v>2610</v>
      </c>
      <c r="H41" s="65">
        <v>32.979999999999997</v>
      </c>
      <c r="I41" s="100">
        <v>0.28472222222222221</v>
      </c>
      <c r="J41" s="68"/>
      <c r="K41" s="62" t="s">
        <v>505</v>
      </c>
    </row>
    <row r="42" spans="1:11" x14ac:dyDescent="0.2">
      <c r="A42" s="62"/>
      <c r="B42" s="63">
        <v>620</v>
      </c>
      <c r="C42" s="99" t="s">
        <v>498</v>
      </c>
      <c r="D42" s="64" t="s">
        <v>16</v>
      </c>
      <c r="E42" s="65">
        <v>31.9</v>
      </c>
      <c r="F42" s="66">
        <v>2970</v>
      </c>
      <c r="G42" s="66">
        <v>2970</v>
      </c>
      <c r="H42" s="65">
        <v>26.25</v>
      </c>
      <c r="I42" s="100">
        <v>0.29166666666666669</v>
      </c>
      <c r="J42" s="68"/>
      <c r="K42" s="62" t="s">
        <v>506</v>
      </c>
    </row>
    <row r="43" spans="1:11" x14ac:dyDescent="0.2">
      <c r="A43" s="62"/>
      <c r="B43" s="63">
        <v>619</v>
      </c>
      <c r="C43" s="99" t="s">
        <v>498</v>
      </c>
      <c r="D43" s="64" t="s">
        <v>18</v>
      </c>
      <c r="E43" s="65">
        <v>18.399999999999999</v>
      </c>
      <c r="F43" s="66">
        <v>610</v>
      </c>
      <c r="G43" s="66">
        <v>610</v>
      </c>
      <c r="H43" s="65">
        <v>18.22</v>
      </c>
      <c r="I43" s="100">
        <v>0.14583333333333334</v>
      </c>
      <c r="J43" s="68" t="s">
        <v>197</v>
      </c>
      <c r="K43" s="62" t="s">
        <v>507</v>
      </c>
    </row>
    <row r="44" spans="1:11" x14ac:dyDescent="0.2">
      <c r="A44" s="62"/>
      <c r="B44" s="63">
        <v>618</v>
      </c>
      <c r="C44" s="99" t="s">
        <v>498</v>
      </c>
      <c r="D44" s="64" t="s">
        <v>16</v>
      </c>
      <c r="E44" s="65">
        <v>24.3</v>
      </c>
      <c r="F44" s="66">
        <v>2840</v>
      </c>
      <c r="G44" s="66">
        <v>2840</v>
      </c>
      <c r="H44" s="65">
        <v>18.05</v>
      </c>
      <c r="I44" s="100">
        <v>0.33333333333333331</v>
      </c>
      <c r="J44" s="68"/>
      <c r="K44" s="62" t="s">
        <v>508</v>
      </c>
    </row>
    <row r="45" spans="1:11" x14ac:dyDescent="0.2">
      <c r="A45" s="62"/>
      <c r="B45" s="63">
        <v>617</v>
      </c>
      <c r="C45" s="99" t="s">
        <v>509</v>
      </c>
      <c r="D45" s="64" t="s">
        <v>16</v>
      </c>
      <c r="E45" s="65">
        <v>29.5</v>
      </c>
      <c r="F45" s="66">
        <v>2390</v>
      </c>
      <c r="G45" s="66">
        <v>2100</v>
      </c>
      <c r="H45" s="65">
        <v>28.74</v>
      </c>
      <c r="I45" s="100">
        <v>0.24652777777777779</v>
      </c>
      <c r="J45" s="68"/>
      <c r="K45" s="62" t="s">
        <v>510</v>
      </c>
    </row>
    <row r="46" spans="1:11" x14ac:dyDescent="0.2">
      <c r="A46" s="62"/>
      <c r="B46" s="63">
        <v>616</v>
      </c>
      <c r="C46" s="99" t="s">
        <v>509</v>
      </c>
      <c r="D46" s="64" t="s">
        <v>16</v>
      </c>
      <c r="E46" s="65">
        <v>34.5</v>
      </c>
      <c r="F46" s="66">
        <v>2540</v>
      </c>
      <c r="G46" s="66">
        <v>2540</v>
      </c>
      <c r="H46" s="65">
        <v>32.68</v>
      </c>
      <c r="I46" s="100">
        <v>0.28819444444444448</v>
      </c>
      <c r="J46" s="68"/>
      <c r="K46" s="62" t="s">
        <v>511</v>
      </c>
    </row>
    <row r="47" spans="1:11" x14ac:dyDescent="0.2">
      <c r="A47" s="62"/>
      <c r="B47" s="63">
        <v>615</v>
      </c>
      <c r="C47" s="99" t="s">
        <v>509</v>
      </c>
      <c r="D47" s="64" t="s">
        <v>16</v>
      </c>
      <c r="E47" s="65">
        <v>28</v>
      </c>
      <c r="F47" s="66">
        <v>1990</v>
      </c>
      <c r="G47" s="66">
        <v>1990</v>
      </c>
      <c r="H47" s="65">
        <v>27.39</v>
      </c>
      <c r="I47" s="100">
        <v>0.21180555555555555</v>
      </c>
      <c r="J47" s="68" t="s">
        <v>162</v>
      </c>
      <c r="K47" s="62" t="s">
        <v>512</v>
      </c>
    </row>
    <row r="48" spans="1:11" x14ac:dyDescent="0.2">
      <c r="A48" s="62"/>
      <c r="B48" s="63">
        <v>614</v>
      </c>
      <c r="C48" s="99" t="s">
        <v>509</v>
      </c>
      <c r="D48" s="64" t="s">
        <v>16</v>
      </c>
      <c r="E48" s="65">
        <v>18.5</v>
      </c>
      <c r="F48" s="66">
        <v>970</v>
      </c>
      <c r="G48" s="66">
        <v>970</v>
      </c>
      <c r="H48" s="65">
        <v>16.64</v>
      </c>
      <c r="I48" s="100">
        <v>0.12152777777777778</v>
      </c>
      <c r="J48" s="68" t="s">
        <v>197</v>
      </c>
      <c r="K48" s="62" t="s">
        <v>513</v>
      </c>
    </row>
    <row r="49" spans="1:11" x14ac:dyDescent="0.2">
      <c r="A49" s="62"/>
      <c r="B49" s="63">
        <v>613</v>
      </c>
      <c r="C49" s="99" t="s">
        <v>509</v>
      </c>
      <c r="D49" s="64" t="s">
        <v>16</v>
      </c>
      <c r="E49" s="65">
        <v>34.5</v>
      </c>
      <c r="F49" s="66">
        <v>2460</v>
      </c>
      <c r="G49" s="66">
        <v>2460</v>
      </c>
      <c r="H49" s="65">
        <v>34</v>
      </c>
      <c r="I49" s="100">
        <v>0.28125</v>
      </c>
      <c r="J49" s="68"/>
      <c r="K49" s="62" t="s">
        <v>514</v>
      </c>
    </row>
    <row r="50" spans="1:11" x14ac:dyDescent="0.2">
      <c r="A50" s="62"/>
      <c r="B50" s="63">
        <v>612</v>
      </c>
      <c r="C50" s="99" t="s">
        <v>515</v>
      </c>
      <c r="D50" s="64" t="s">
        <v>16</v>
      </c>
      <c r="E50" s="65">
        <v>30.4</v>
      </c>
      <c r="F50" s="66">
        <v>1900</v>
      </c>
      <c r="G50" s="66">
        <v>1900</v>
      </c>
      <c r="H50" s="65">
        <v>29.89</v>
      </c>
      <c r="I50" s="100">
        <v>0.23263888888888887</v>
      </c>
      <c r="J50" s="68"/>
      <c r="K50" s="62" t="s">
        <v>516</v>
      </c>
    </row>
    <row r="51" spans="1:11" x14ac:dyDescent="0.2">
      <c r="A51" s="62"/>
      <c r="B51" s="63">
        <v>611</v>
      </c>
      <c r="C51" s="99" t="s">
        <v>515</v>
      </c>
      <c r="D51" s="64" t="s">
        <v>16</v>
      </c>
      <c r="E51" s="65">
        <v>31.7</v>
      </c>
      <c r="F51" s="66">
        <v>1910</v>
      </c>
      <c r="G51" s="66">
        <v>1910</v>
      </c>
      <c r="H51" s="65">
        <v>27.12</v>
      </c>
      <c r="I51" s="100">
        <v>0.22916666666666666</v>
      </c>
      <c r="J51" s="68"/>
      <c r="K51" s="62" t="s">
        <v>517</v>
      </c>
    </row>
    <row r="52" spans="1:11" x14ac:dyDescent="0.2">
      <c r="A52" s="62"/>
      <c r="B52" s="63">
        <v>610</v>
      </c>
      <c r="C52" s="99" t="s">
        <v>515</v>
      </c>
      <c r="D52" s="64" t="s">
        <v>19</v>
      </c>
      <c r="E52" s="65">
        <v>30.4</v>
      </c>
      <c r="F52" s="66">
        <v>390</v>
      </c>
      <c r="G52" s="66">
        <v>390</v>
      </c>
      <c r="H52" s="65">
        <v>30.26</v>
      </c>
      <c r="I52" s="100">
        <v>0.17013888888888887</v>
      </c>
      <c r="J52" s="68"/>
      <c r="K52" s="62" t="s">
        <v>517</v>
      </c>
    </row>
    <row r="53" spans="1:11" x14ac:dyDescent="0.2">
      <c r="A53" s="62"/>
      <c r="B53" s="63">
        <v>609</v>
      </c>
      <c r="C53" s="99" t="s">
        <v>515</v>
      </c>
      <c r="D53" s="64" t="s">
        <v>16</v>
      </c>
      <c r="E53" s="65">
        <v>20.399999999999999</v>
      </c>
      <c r="F53" s="66">
        <v>1530</v>
      </c>
      <c r="G53" s="66">
        <v>1530</v>
      </c>
      <c r="H53" s="65">
        <v>19.75</v>
      </c>
      <c r="I53" s="100">
        <v>0.14583333333333334</v>
      </c>
      <c r="J53" s="68"/>
      <c r="K53" s="62" t="s">
        <v>518</v>
      </c>
    </row>
    <row r="54" spans="1:11" x14ac:dyDescent="0.2">
      <c r="A54" s="62"/>
      <c r="B54" s="63">
        <v>608</v>
      </c>
      <c r="C54" s="99" t="s">
        <v>515</v>
      </c>
      <c r="D54" s="64" t="s">
        <v>18</v>
      </c>
      <c r="E54" s="65">
        <v>19.600000000000001</v>
      </c>
      <c r="F54" s="66">
        <v>700</v>
      </c>
      <c r="G54" s="66">
        <v>700</v>
      </c>
      <c r="H54" s="65">
        <v>19.36</v>
      </c>
      <c r="I54" s="100">
        <v>0.12152777777777778</v>
      </c>
      <c r="J54" s="68" t="s">
        <v>197</v>
      </c>
      <c r="K54" s="62" t="s">
        <v>517</v>
      </c>
    </row>
    <row r="55" spans="1:11" x14ac:dyDescent="0.2">
      <c r="A55" s="62"/>
      <c r="B55" s="63">
        <v>607</v>
      </c>
      <c r="C55" s="99" t="s">
        <v>515</v>
      </c>
      <c r="D55" s="64" t="s">
        <v>16</v>
      </c>
      <c r="E55" s="65">
        <v>28.2</v>
      </c>
      <c r="F55" s="66">
        <v>2130</v>
      </c>
      <c r="G55" s="66">
        <v>2130</v>
      </c>
      <c r="H55" s="65">
        <v>27.5</v>
      </c>
      <c r="I55" s="100">
        <v>0.24652777777777779</v>
      </c>
      <c r="J55" s="68"/>
      <c r="K55" s="62" t="s">
        <v>519</v>
      </c>
    </row>
    <row r="56" spans="1:11" x14ac:dyDescent="0.2">
      <c r="A56" s="62"/>
      <c r="B56" s="63">
        <v>606</v>
      </c>
      <c r="C56" s="99" t="s">
        <v>515</v>
      </c>
      <c r="D56" s="64" t="s">
        <v>16</v>
      </c>
      <c r="E56" s="65">
        <v>30</v>
      </c>
      <c r="F56" s="66">
        <v>2300</v>
      </c>
      <c r="G56" s="66">
        <v>2300</v>
      </c>
      <c r="H56" s="65">
        <v>29.19</v>
      </c>
      <c r="I56" s="100">
        <v>0.23958333333333334</v>
      </c>
      <c r="J56" s="68"/>
      <c r="K56" s="62" t="s">
        <v>520</v>
      </c>
    </row>
    <row r="57" spans="1:11" x14ac:dyDescent="0.2">
      <c r="A57" s="62"/>
      <c r="B57" s="63">
        <v>605</v>
      </c>
      <c r="C57" s="99" t="s">
        <v>515</v>
      </c>
      <c r="D57" s="64" t="s">
        <v>489</v>
      </c>
      <c r="E57" s="65">
        <v>20.100000000000001</v>
      </c>
      <c r="F57" s="66">
        <v>1250</v>
      </c>
      <c r="G57" s="66">
        <v>1250</v>
      </c>
      <c r="H57" s="65">
        <v>19.59</v>
      </c>
      <c r="I57" s="100">
        <v>0.1388888888888889</v>
      </c>
      <c r="J57" s="68"/>
      <c r="K57" s="62" t="s">
        <v>517</v>
      </c>
    </row>
    <row r="58" spans="1:11" x14ac:dyDescent="0.2">
      <c r="A58" s="62"/>
      <c r="B58" s="63">
        <v>604</v>
      </c>
      <c r="C58" s="99" t="s">
        <v>515</v>
      </c>
      <c r="D58" s="64" t="s">
        <v>16</v>
      </c>
      <c r="E58" s="65">
        <v>23.6</v>
      </c>
      <c r="F58" s="66">
        <v>1520</v>
      </c>
      <c r="G58" s="66">
        <v>1520</v>
      </c>
      <c r="H58" s="65">
        <v>23.6</v>
      </c>
      <c r="I58" s="100">
        <v>0.17708333333333334</v>
      </c>
      <c r="J58" s="68"/>
      <c r="K58" s="62" t="s">
        <v>517</v>
      </c>
    </row>
    <row r="59" spans="1:11" x14ac:dyDescent="0.2">
      <c r="A59" s="62"/>
      <c r="B59" s="63">
        <v>603</v>
      </c>
      <c r="C59" s="99" t="s">
        <v>515</v>
      </c>
      <c r="D59" s="64" t="s">
        <v>16</v>
      </c>
      <c r="E59" s="65">
        <v>30.4</v>
      </c>
      <c r="F59" s="66">
        <v>1860</v>
      </c>
      <c r="G59" s="66">
        <v>1860</v>
      </c>
      <c r="H59" s="65">
        <v>29.38</v>
      </c>
      <c r="I59" s="100">
        <v>0.20833333333333334</v>
      </c>
      <c r="J59" s="68"/>
      <c r="K59" s="62" t="s">
        <v>517</v>
      </c>
    </row>
    <row r="60" spans="1:11" x14ac:dyDescent="0.2">
      <c r="A60" s="62"/>
      <c r="B60" s="63">
        <v>602</v>
      </c>
      <c r="C60" s="99" t="s">
        <v>515</v>
      </c>
      <c r="D60" s="64" t="s">
        <v>16</v>
      </c>
      <c r="E60" s="65">
        <v>33.6</v>
      </c>
      <c r="F60" s="66">
        <v>2460</v>
      </c>
      <c r="G60" s="66">
        <v>2460</v>
      </c>
      <c r="H60" s="65">
        <v>33.200000000000003</v>
      </c>
      <c r="I60" s="100">
        <v>0.27083333333333331</v>
      </c>
      <c r="J60" s="68"/>
      <c r="K60" s="62" t="s">
        <v>517</v>
      </c>
    </row>
    <row r="61" spans="1:11" x14ac:dyDescent="0.2">
      <c r="A61" s="62"/>
      <c r="B61" s="63">
        <v>601</v>
      </c>
      <c r="C61" s="99" t="s">
        <v>521</v>
      </c>
      <c r="D61" s="64" t="s">
        <v>16</v>
      </c>
      <c r="E61" s="65">
        <v>31.4</v>
      </c>
      <c r="F61" s="66">
        <v>1860</v>
      </c>
      <c r="G61" s="66">
        <v>1860</v>
      </c>
      <c r="H61" s="65">
        <v>31.2</v>
      </c>
      <c r="I61" s="100">
        <v>0.22916666666666666</v>
      </c>
      <c r="J61" s="68"/>
      <c r="K61" s="62" t="s">
        <v>522</v>
      </c>
    </row>
    <row r="62" spans="1:11" x14ac:dyDescent="0.2">
      <c r="A62" s="62"/>
      <c r="B62" s="63">
        <v>600</v>
      </c>
      <c r="C62" s="99" t="s">
        <v>521</v>
      </c>
      <c r="D62" s="64" t="s">
        <v>19</v>
      </c>
      <c r="E62" s="65">
        <v>37.799999999999997</v>
      </c>
      <c r="F62" s="66">
        <v>630</v>
      </c>
      <c r="G62" s="66">
        <v>720</v>
      </c>
      <c r="H62" s="65">
        <v>37.700000000000003</v>
      </c>
      <c r="I62" s="100">
        <v>0.20833333333333334</v>
      </c>
      <c r="J62" s="68"/>
      <c r="K62" s="62" t="s">
        <v>517</v>
      </c>
    </row>
    <row r="63" spans="1:11" x14ac:dyDescent="0.2">
      <c r="A63" s="62"/>
      <c r="B63" s="63">
        <v>599</v>
      </c>
      <c r="C63" s="99" t="s">
        <v>521</v>
      </c>
      <c r="D63" s="64" t="s">
        <v>16</v>
      </c>
      <c r="E63" s="65">
        <v>34.200000000000003</v>
      </c>
      <c r="F63" s="66">
        <v>1600</v>
      </c>
      <c r="G63" s="66">
        <v>1600</v>
      </c>
      <c r="H63" s="65">
        <v>34</v>
      </c>
      <c r="I63" s="100">
        <v>0.22569444444444445</v>
      </c>
      <c r="J63" s="68"/>
      <c r="K63" s="62" t="s">
        <v>517</v>
      </c>
    </row>
    <row r="64" spans="1:11" x14ac:dyDescent="0.2">
      <c r="A64" s="62"/>
      <c r="B64" s="63">
        <v>598</v>
      </c>
      <c r="C64" s="99" t="s">
        <v>521</v>
      </c>
      <c r="D64" s="64" t="s">
        <v>19</v>
      </c>
      <c r="E64" s="65">
        <v>33.6</v>
      </c>
      <c r="F64" s="66">
        <v>220</v>
      </c>
      <c r="G64" s="66">
        <v>220</v>
      </c>
      <c r="H64" s="65">
        <v>33.409999999999997</v>
      </c>
      <c r="I64" s="100">
        <v>0.22222222222222221</v>
      </c>
      <c r="J64" s="68"/>
      <c r="K64" s="62" t="s">
        <v>517</v>
      </c>
    </row>
    <row r="65" spans="1:11" x14ac:dyDescent="0.2">
      <c r="A65" s="62"/>
      <c r="B65" s="63">
        <v>597</v>
      </c>
      <c r="C65" s="99" t="s">
        <v>521</v>
      </c>
      <c r="D65" s="64" t="s">
        <v>355</v>
      </c>
      <c r="E65" s="65">
        <v>33.1</v>
      </c>
      <c r="F65" s="66">
        <v>2760</v>
      </c>
      <c r="G65" s="66">
        <v>2760</v>
      </c>
      <c r="H65" s="65">
        <v>32.369999999999997</v>
      </c>
      <c r="I65" s="100">
        <v>0.25694444444444448</v>
      </c>
      <c r="J65" s="68"/>
      <c r="K65" s="62" t="s">
        <v>523</v>
      </c>
    </row>
    <row r="66" spans="1:11" x14ac:dyDescent="0.2">
      <c r="A66" s="62"/>
      <c r="B66" s="63">
        <v>596</v>
      </c>
      <c r="C66" s="99" t="s">
        <v>521</v>
      </c>
      <c r="D66" s="64" t="s">
        <v>19</v>
      </c>
      <c r="E66" s="65">
        <v>26</v>
      </c>
      <c r="F66" s="66">
        <v>280</v>
      </c>
      <c r="G66" s="66">
        <v>280</v>
      </c>
      <c r="H66" s="65">
        <v>24.64</v>
      </c>
      <c r="I66" s="100">
        <v>0.11458333333333333</v>
      </c>
      <c r="J66" s="68"/>
      <c r="K66" s="62" t="s">
        <v>524</v>
      </c>
    </row>
    <row r="67" spans="1:11" x14ac:dyDescent="0.2">
      <c r="A67" s="62"/>
      <c r="B67" s="63">
        <v>595</v>
      </c>
      <c r="C67" s="99" t="s">
        <v>521</v>
      </c>
      <c r="D67" s="64" t="s">
        <v>16</v>
      </c>
      <c r="E67" s="65">
        <v>31.1</v>
      </c>
      <c r="F67" s="66">
        <v>1710</v>
      </c>
      <c r="G67" s="66">
        <v>1710</v>
      </c>
      <c r="H67" s="65">
        <v>29.8</v>
      </c>
      <c r="I67" s="100">
        <v>0.19791666666666666</v>
      </c>
      <c r="J67" s="68"/>
      <c r="K67" s="62" t="s">
        <v>517</v>
      </c>
    </row>
    <row r="68" spans="1:11" x14ac:dyDescent="0.2">
      <c r="A68" s="62"/>
      <c r="B68" s="63">
        <v>594</v>
      </c>
      <c r="C68" s="99" t="s">
        <v>525</v>
      </c>
      <c r="D68" s="64" t="s">
        <v>16</v>
      </c>
      <c r="E68" s="65">
        <v>31.5</v>
      </c>
      <c r="F68" s="66">
        <v>1980</v>
      </c>
      <c r="G68" s="66">
        <v>1980</v>
      </c>
      <c r="H68" s="65">
        <v>30.67</v>
      </c>
      <c r="I68" s="100">
        <v>0.21527777777777779</v>
      </c>
      <c r="J68" s="68"/>
      <c r="K68" s="62" t="s">
        <v>526</v>
      </c>
    </row>
    <row r="69" spans="1:11" x14ac:dyDescent="0.2">
      <c r="A69" s="62"/>
      <c r="B69" s="63">
        <v>593</v>
      </c>
      <c r="C69" s="99" t="s">
        <v>525</v>
      </c>
      <c r="D69" s="64" t="s">
        <v>527</v>
      </c>
      <c r="E69" s="65">
        <v>33</v>
      </c>
      <c r="F69" s="66">
        <v>2270</v>
      </c>
      <c r="G69" s="66">
        <v>2270</v>
      </c>
      <c r="H69" s="65">
        <v>31.82</v>
      </c>
      <c r="I69" s="100">
        <v>0.25347222222222221</v>
      </c>
      <c r="J69" s="68"/>
      <c r="K69" s="62" t="s">
        <v>517</v>
      </c>
    </row>
    <row r="70" spans="1:11" x14ac:dyDescent="0.2">
      <c r="A70" s="62"/>
      <c r="B70" s="63">
        <v>592</v>
      </c>
      <c r="C70" s="99" t="s">
        <v>525</v>
      </c>
      <c r="D70" s="64" t="s">
        <v>355</v>
      </c>
      <c r="E70" s="65">
        <v>33.799999999999997</v>
      </c>
      <c r="F70" s="66">
        <v>1270</v>
      </c>
      <c r="G70" s="66">
        <v>1270</v>
      </c>
      <c r="H70" s="65">
        <v>33.76</v>
      </c>
      <c r="I70" s="100">
        <v>0.19097222222222221</v>
      </c>
      <c r="J70" s="68"/>
      <c r="K70" s="62" t="s">
        <v>528</v>
      </c>
    </row>
    <row r="71" spans="1:11" x14ac:dyDescent="0.2">
      <c r="A71" s="62"/>
      <c r="B71" s="63">
        <v>591</v>
      </c>
      <c r="C71" s="99" t="s">
        <v>525</v>
      </c>
      <c r="D71" s="64" t="s">
        <v>15</v>
      </c>
      <c r="E71" s="65">
        <v>33.4</v>
      </c>
      <c r="F71" s="66">
        <v>880</v>
      </c>
      <c r="G71" s="66">
        <v>880</v>
      </c>
      <c r="H71" s="65">
        <v>33.4</v>
      </c>
      <c r="I71" s="100">
        <v>0.20833333333333334</v>
      </c>
      <c r="J71" s="68"/>
      <c r="K71" s="62" t="s">
        <v>517</v>
      </c>
    </row>
    <row r="72" spans="1:11" x14ac:dyDescent="0.2">
      <c r="A72" s="62"/>
      <c r="B72" s="63">
        <v>590</v>
      </c>
      <c r="C72" s="99" t="s">
        <v>525</v>
      </c>
      <c r="D72" s="64" t="s">
        <v>16</v>
      </c>
      <c r="E72" s="65">
        <v>22.5</v>
      </c>
      <c r="F72" s="66">
        <v>870</v>
      </c>
      <c r="G72" s="66">
        <v>870</v>
      </c>
      <c r="H72" s="65">
        <v>22.4</v>
      </c>
      <c r="I72" s="100">
        <v>0.15625</v>
      </c>
      <c r="J72" s="68" t="s">
        <v>197</v>
      </c>
      <c r="K72" s="62" t="s">
        <v>529</v>
      </c>
    </row>
    <row r="73" spans="1:11" x14ac:dyDescent="0.2">
      <c r="A73" s="62"/>
      <c r="B73" s="63">
        <v>589</v>
      </c>
      <c r="C73" s="99" t="s">
        <v>525</v>
      </c>
      <c r="D73" s="64" t="s">
        <v>15</v>
      </c>
      <c r="E73" s="65">
        <v>26</v>
      </c>
      <c r="F73" s="66">
        <v>1300</v>
      </c>
      <c r="G73" s="66">
        <v>1300</v>
      </c>
      <c r="H73" s="65">
        <v>25.77</v>
      </c>
      <c r="I73" s="100">
        <v>0.1875</v>
      </c>
      <c r="J73" s="68"/>
      <c r="K73" s="62" t="s">
        <v>530</v>
      </c>
    </row>
    <row r="74" spans="1:11" x14ac:dyDescent="0.2">
      <c r="A74" s="62"/>
      <c r="B74" s="63">
        <v>588</v>
      </c>
      <c r="C74" s="99" t="s">
        <v>525</v>
      </c>
      <c r="D74" s="64" t="s">
        <v>19</v>
      </c>
      <c r="E74" s="65">
        <v>41.1</v>
      </c>
      <c r="F74" s="66">
        <v>190</v>
      </c>
      <c r="G74" s="66">
        <v>190</v>
      </c>
      <c r="H74" s="65">
        <v>40.28</v>
      </c>
      <c r="I74" s="100">
        <v>0.22916666666666666</v>
      </c>
      <c r="J74" s="68"/>
      <c r="K74" s="62" t="s">
        <v>531</v>
      </c>
    </row>
    <row r="75" spans="1:11" x14ac:dyDescent="0.2">
      <c r="A75" s="62"/>
      <c r="B75" s="63">
        <v>587</v>
      </c>
      <c r="C75" s="99" t="s">
        <v>532</v>
      </c>
      <c r="D75" s="64" t="s">
        <v>489</v>
      </c>
      <c r="E75" s="65">
        <v>33.6</v>
      </c>
      <c r="F75" s="66">
        <v>2360</v>
      </c>
      <c r="G75" s="66">
        <v>2360</v>
      </c>
      <c r="H75" s="65">
        <v>33.06</v>
      </c>
      <c r="I75" s="100">
        <v>0.25347222222222221</v>
      </c>
      <c r="J75" s="68"/>
      <c r="K75" s="62" t="s">
        <v>533</v>
      </c>
    </row>
    <row r="76" spans="1:11" x14ac:dyDescent="0.2">
      <c r="A76" s="62"/>
      <c r="B76" s="63">
        <v>586</v>
      </c>
      <c r="C76" s="99" t="s">
        <v>532</v>
      </c>
      <c r="D76" s="64" t="s">
        <v>21</v>
      </c>
      <c r="E76" s="65">
        <v>32.6</v>
      </c>
      <c r="F76" s="66">
        <v>1960</v>
      </c>
      <c r="G76" s="66">
        <v>2020</v>
      </c>
      <c r="H76" s="65">
        <v>32.229999999999997</v>
      </c>
      <c r="I76" s="100">
        <v>0.22916666666666666</v>
      </c>
      <c r="J76" s="68"/>
      <c r="K76" s="62" t="s">
        <v>534</v>
      </c>
    </row>
    <row r="77" spans="1:11" x14ac:dyDescent="0.2">
      <c r="A77" s="62"/>
      <c r="B77" s="63">
        <v>585</v>
      </c>
      <c r="C77" s="99" t="s">
        <v>532</v>
      </c>
      <c r="D77" s="64" t="s">
        <v>19</v>
      </c>
      <c r="E77" s="65">
        <v>34.6</v>
      </c>
      <c r="F77" s="66">
        <v>480</v>
      </c>
      <c r="G77" s="66">
        <v>560</v>
      </c>
      <c r="H77" s="65">
        <v>34.4</v>
      </c>
      <c r="I77" s="100">
        <v>0.1875</v>
      </c>
      <c r="J77" s="68"/>
      <c r="K77" s="62" t="s">
        <v>517</v>
      </c>
    </row>
    <row r="78" spans="1:11" x14ac:dyDescent="0.2">
      <c r="A78" s="62"/>
      <c r="B78" s="63">
        <v>584</v>
      </c>
      <c r="C78" s="99" t="s">
        <v>532</v>
      </c>
      <c r="D78" s="64" t="s">
        <v>535</v>
      </c>
      <c r="E78" s="65">
        <v>40.9</v>
      </c>
      <c r="F78" s="66">
        <v>450</v>
      </c>
      <c r="G78" s="66">
        <v>450</v>
      </c>
      <c r="H78" s="65">
        <v>40.46</v>
      </c>
      <c r="I78" s="100">
        <v>0.21875</v>
      </c>
      <c r="J78" s="68"/>
      <c r="K78" s="62" t="s">
        <v>517</v>
      </c>
    </row>
    <row r="79" spans="1:11" x14ac:dyDescent="0.2">
      <c r="A79" s="62"/>
      <c r="B79" s="63">
        <v>583</v>
      </c>
      <c r="C79" s="99" t="s">
        <v>532</v>
      </c>
      <c r="D79" s="64" t="s">
        <v>449</v>
      </c>
      <c r="E79" s="65">
        <v>27.2</v>
      </c>
      <c r="F79" s="66">
        <v>230</v>
      </c>
      <c r="G79" s="66">
        <v>230</v>
      </c>
      <c r="H79" s="65">
        <v>27.1</v>
      </c>
      <c r="I79" s="100">
        <v>0.1388888888888889</v>
      </c>
      <c r="J79" s="68"/>
      <c r="K79" s="62" t="s">
        <v>517</v>
      </c>
    </row>
    <row r="80" spans="1:11" x14ac:dyDescent="0.2">
      <c r="A80" s="62"/>
      <c r="B80" s="63">
        <v>582</v>
      </c>
      <c r="C80" s="99" t="s">
        <v>532</v>
      </c>
      <c r="D80" s="64" t="s">
        <v>16</v>
      </c>
      <c r="E80" s="65">
        <v>32.5</v>
      </c>
      <c r="F80" s="66">
        <v>2030</v>
      </c>
      <c r="G80" s="66">
        <v>2540</v>
      </c>
      <c r="H80" s="65">
        <v>32.43</v>
      </c>
      <c r="I80" s="100">
        <v>0.24652777777777779</v>
      </c>
      <c r="J80" s="68"/>
      <c r="K80" s="62" t="s">
        <v>536</v>
      </c>
    </row>
    <row r="81" spans="1:11" x14ac:dyDescent="0.2">
      <c r="A81" s="62"/>
      <c r="B81" s="63">
        <v>581</v>
      </c>
      <c r="C81" s="99" t="s">
        <v>532</v>
      </c>
      <c r="D81" s="64" t="s">
        <v>537</v>
      </c>
      <c r="E81" s="65">
        <v>38.6</v>
      </c>
      <c r="F81" s="66">
        <v>1040</v>
      </c>
      <c r="G81" s="66">
        <v>1040</v>
      </c>
      <c r="H81" s="65">
        <v>38.58</v>
      </c>
      <c r="I81" s="100">
        <v>0.21180555555555555</v>
      </c>
      <c r="J81" s="68"/>
      <c r="K81" s="62" t="s">
        <v>517</v>
      </c>
    </row>
    <row r="82" spans="1:11" x14ac:dyDescent="0.2">
      <c r="A82" s="62"/>
      <c r="B82" s="63">
        <v>580</v>
      </c>
      <c r="C82" s="99" t="s">
        <v>538</v>
      </c>
      <c r="D82" s="64" t="s">
        <v>535</v>
      </c>
      <c r="E82" s="65">
        <v>20.8</v>
      </c>
      <c r="F82" s="66">
        <v>350</v>
      </c>
      <c r="G82" s="66">
        <v>350</v>
      </c>
      <c r="H82" s="65">
        <v>20.8</v>
      </c>
      <c r="I82" s="100">
        <v>0.14583333333333334</v>
      </c>
      <c r="J82" s="68" t="s">
        <v>197</v>
      </c>
      <c r="K82" s="62" t="s">
        <v>517</v>
      </c>
    </row>
    <row r="83" spans="1:11" x14ac:dyDescent="0.2">
      <c r="A83" s="62"/>
      <c r="B83" s="63">
        <v>579</v>
      </c>
      <c r="C83" s="99" t="s">
        <v>538</v>
      </c>
      <c r="D83" s="64" t="s">
        <v>537</v>
      </c>
      <c r="E83" s="65">
        <v>35.200000000000003</v>
      </c>
      <c r="F83" s="66">
        <v>1070</v>
      </c>
      <c r="G83" s="66">
        <v>1160</v>
      </c>
      <c r="H83" s="65">
        <v>35.130000000000003</v>
      </c>
      <c r="I83" s="100">
        <v>0.19444444444444445</v>
      </c>
      <c r="J83" s="68"/>
      <c r="K83" s="62" t="s">
        <v>517</v>
      </c>
    </row>
    <row r="84" spans="1:11" x14ac:dyDescent="0.2">
      <c r="A84" s="62"/>
      <c r="B84" s="63">
        <v>578</v>
      </c>
      <c r="C84" s="99" t="s">
        <v>538</v>
      </c>
      <c r="D84" s="64" t="s">
        <v>16</v>
      </c>
      <c r="E84" s="65">
        <v>32.9</v>
      </c>
      <c r="F84" s="66">
        <v>1730</v>
      </c>
      <c r="G84" s="66">
        <v>1730</v>
      </c>
      <c r="H84" s="65">
        <v>32.18</v>
      </c>
      <c r="I84" s="100">
        <v>0.21180555555555555</v>
      </c>
      <c r="J84" s="68"/>
      <c r="K84" s="62" t="s">
        <v>539</v>
      </c>
    </row>
    <row r="85" spans="1:11" x14ac:dyDescent="0.2">
      <c r="A85" s="62"/>
      <c r="B85" s="63">
        <v>577</v>
      </c>
      <c r="C85" s="99" t="s">
        <v>538</v>
      </c>
      <c r="D85" s="64" t="s">
        <v>21</v>
      </c>
      <c r="E85" s="65">
        <v>31.3</v>
      </c>
      <c r="F85" s="66">
        <v>1090</v>
      </c>
      <c r="G85" s="66">
        <v>1090</v>
      </c>
      <c r="H85" s="65">
        <v>31.09</v>
      </c>
      <c r="I85" s="100">
        <v>0.19097222222222221</v>
      </c>
      <c r="J85" s="68"/>
      <c r="K85" s="62" t="s">
        <v>517</v>
      </c>
    </row>
    <row r="86" spans="1:11" x14ac:dyDescent="0.2">
      <c r="A86" s="62"/>
      <c r="B86" s="63">
        <v>576</v>
      </c>
      <c r="C86" s="99" t="s">
        <v>538</v>
      </c>
      <c r="D86" s="64" t="s">
        <v>535</v>
      </c>
      <c r="E86" s="65">
        <v>21.8</v>
      </c>
      <c r="F86" s="66">
        <v>320</v>
      </c>
      <c r="G86" s="66">
        <v>320</v>
      </c>
      <c r="H86" s="65">
        <v>20.399999999999999</v>
      </c>
      <c r="I86" s="100">
        <v>0.16319444444444445</v>
      </c>
      <c r="J86" s="68" t="s">
        <v>197</v>
      </c>
      <c r="K86" s="62" t="s">
        <v>517</v>
      </c>
    </row>
    <row r="87" spans="1:11" x14ac:dyDescent="0.2">
      <c r="A87" s="62"/>
      <c r="B87" s="63">
        <v>575</v>
      </c>
      <c r="C87" s="99" t="s">
        <v>538</v>
      </c>
      <c r="D87" s="64" t="s">
        <v>535</v>
      </c>
      <c r="E87" s="65">
        <v>34.299999999999997</v>
      </c>
      <c r="F87" s="66">
        <v>680</v>
      </c>
      <c r="G87" s="66">
        <v>720</v>
      </c>
      <c r="H87" s="65">
        <v>34.28</v>
      </c>
      <c r="I87" s="100">
        <v>0.17361111111111113</v>
      </c>
      <c r="J87" s="68"/>
      <c r="K87" s="62" t="s">
        <v>540</v>
      </c>
    </row>
    <row r="88" spans="1:11" x14ac:dyDescent="0.2">
      <c r="A88" s="62"/>
      <c r="B88" s="63">
        <v>574</v>
      </c>
      <c r="C88" s="99" t="s">
        <v>541</v>
      </c>
      <c r="D88" s="64" t="s">
        <v>19</v>
      </c>
      <c r="E88" s="65">
        <v>28.7</v>
      </c>
      <c r="F88" s="66">
        <v>360</v>
      </c>
      <c r="G88" s="66">
        <v>360</v>
      </c>
      <c r="H88" s="65">
        <v>28.67</v>
      </c>
      <c r="I88" s="100">
        <v>0.15625</v>
      </c>
      <c r="J88" s="68"/>
      <c r="K88" s="62" t="s">
        <v>517</v>
      </c>
    </row>
    <row r="89" spans="1:11" x14ac:dyDescent="0.2">
      <c r="A89" s="62"/>
      <c r="B89" s="63">
        <v>573</v>
      </c>
      <c r="C89" s="99" t="s">
        <v>541</v>
      </c>
      <c r="D89" s="64" t="s">
        <v>16</v>
      </c>
      <c r="E89" s="65">
        <v>25.5</v>
      </c>
      <c r="F89" s="66">
        <v>1860</v>
      </c>
      <c r="G89" s="66">
        <v>1860</v>
      </c>
      <c r="H89" s="65">
        <v>23.53</v>
      </c>
      <c r="I89" s="100">
        <v>0.21180555555555555</v>
      </c>
      <c r="J89" s="68"/>
      <c r="K89" s="62" t="s">
        <v>542</v>
      </c>
    </row>
    <row r="90" spans="1:11" x14ac:dyDescent="0.2">
      <c r="A90" s="62"/>
      <c r="B90" s="63">
        <v>572</v>
      </c>
      <c r="C90" s="99" t="s">
        <v>541</v>
      </c>
      <c r="D90" s="64" t="s">
        <v>16</v>
      </c>
      <c r="E90" s="65">
        <v>25.6</v>
      </c>
      <c r="F90" s="66">
        <v>1450</v>
      </c>
      <c r="G90" s="66">
        <v>1450</v>
      </c>
      <c r="H90" s="65">
        <v>25.54</v>
      </c>
      <c r="I90" s="100">
        <v>0.17708333333333334</v>
      </c>
      <c r="J90" s="68"/>
      <c r="K90" s="62" t="s">
        <v>517</v>
      </c>
    </row>
    <row r="91" spans="1:11" x14ac:dyDescent="0.2">
      <c r="A91" s="62"/>
      <c r="B91" s="63">
        <v>571</v>
      </c>
      <c r="C91" s="99" t="s">
        <v>541</v>
      </c>
      <c r="D91" s="64" t="s">
        <v>535</v>
      </c>
      <c r="E91" s="65">
        <v>20.7</v>
      </c>
      <c r="F91" s="66">
        <v>470</v>
      </c>
      <c r="G91" s="66">
        <v>470</v>
      </c>
      <c r="H91" s="65">
        <v>20.58</v>
      </c>
      <c r="I91" s="100">
        <v>0.15277777777777776</v>
      </c>
      <c r="J91" s="68" t="s">
        <v>197</v>
      </c>
      <c r="K91" s="62" t="s">
        <v>517</v>
      </c>
    </row>
    <row r="92" spans="1:11" x14ac:dyDescent="0.2">
      <c r="A92" s="62"/>
      <c r="B92" s="63">
        <v>570</v>
      </c>
      <c r="C92" s="99" t="s">
        <v>541</v>
      </c>
      <c r="D92" s="64" t="s">
        <v>449</v>
      </c>
      <c r="E92" s="65">
        <v>28.9</v>
      </c>
      <c r="F92" s="66">
        <v>460</v>
      </c>
      <c r="G92" s="66">
        <v>470</v>
      </c>
      <c r="H92" s="65">
        <v>28.8</v>
      </c>
      <c r="I92" s="100">
        <v>0.17708333333333334</v>
      </c>
      <c r="J92" s="68"/>
      <c r="K92" s="62" t="s">
        <v>517</v>
      </c>
    </row>
    <row r="93" spans="1:11" x14ac:dyDescent="0.2">
      <c r="A93" s="62"/>
      <c r="B93" s="63">
        <v>569</v>
      </c>
      <c r="C93" s="99" t="s">
        <v>541</v>
      </c>
      <c r="D93" s="64" t="s">
        <v>14</v>
      </c>
      <c r="E93" s="65">
        <v>19.600000000000001</v>
      </c>
      <c r="F93" s="66">
        <v>190</v>
      </c>
      <c r="G93" s="66">
        <v>190</v>
      </c>
      <c r="H93" s="65">
        <v>19.54</v>
      </c>
      <c r="I93" s="100">
        <v>0.10069444444444443</v>
      </c>
      <c r="J93" s="68"/>
      <c r="K93" s="62" t="s">
        <v>517</v>
      </c>
    </row>
    <row r="94" spans="1:11" x14ac:dyDescent="0.2">
      <c r="A94" s="62"/>
      <c r="B94" s="63">
        <v>568</v>
      </c>
      <c r="C94" s="99" t="s">
        <v>541</v>
      </c>
      <c r="D94" s="64" t="s">
        <v>21</v>
      </c>
      <c r="E94" s="65">
        <v>30.4</v>
      </c>
      <c r="F94" s="66">
        <v>2000</v>
      </c>
      <c r="G94" s="66">
        <v>1440</v>
      </c>
      <c r="H94" s="65">
        <v>29.24</v>
      </c>
      <c r="I94" s="100">
        <v>0.23611111111111113</v>
      </c>
      <c r="J94" s="68"/>
      <c r="K94" s="62" t="s">
        <v>543</v>
      </c>
    </row>
    <row r="95" spans="1:11" x14ac:dyDescent="0.2">
      <c r="A95" s="62"/>
      <c r="B95" s="63">
        <v>567</v>
      </c>
      <c r="C95" s="99" t="s">
        <v>541</v>
      </c>
      <c r="D95" s="64" t="s">
        <v>16</v>
      </c>
      <c r="E95" s="65">
        <v>26.4</v>
      </c>
      <c r="F95" s="66">
        <v>1810</v>
      </c>
      <c r="G95" s="66">
        <v>1810</v>
      </c>
      <c r="H95" s="65">
        <v>24.98</v>
      </c>
      <c r="I95" s="100">
        <v>0.20138888888888887</v>
      </c>
      <c r="J95" s="68"/>
      <c r="K95" s="62" t="s">
        <v>544</v>
      </c>
    </row>
    <row r="96" spans="1:11" x14ac:dyDescent="0.2">
      <c r="A96" s="62"/>
      <c r="B96" s="63">
        <v>566</v>
      </c>
      <c r="C96" s="99" t="s">
        <v>545</v>
      </c>
      <c r="D96" s="64" t="s">
        <v>16</v>
      </c>
      <c r="E96" s="65">
        <v>32.1</v>
      </c>
      <c r="F96" s="66">
        <v>1570</v>
      </c>
      <c r="G96" s="66">
        <v>1600</v>
      </c>
      <c r="H96" s="65">
        <v>31.74</v>
      </c>
      <c r="I96" s="100">
        <v>0.25347222222222221</v>
      </c>
      <c r="J96" s="68"/>
      <c r="K96" s="62" t="s">
        <v>517</v>
      </c>
    </row>
    <row r="97" spans="1:11" x14ac:dyDescent="0.2">
      <c r="A97" s="62"/>
      <c r="B97" s="63">
        <v>565</v>
      </c>
      <c r="C97" s="99" t="s">
        <v>545</v>
      </c>
      <c r="D97" s="64" t="s">
        <v>535</v>
      </c>
      <c r="E97" s="65">
        <v>23.2</v>
      </c>
      <c r="F97" s="66">
        <v>240</v>
      </c>
      <c r="G97" s="66">
        <v>240</v>
      </c>
      <c r="H97" s="65">
        <v>22.8</v>
      </c>
      <c r="I97" s="100">
        <v>0.1111111111111111</v>
      </c>
      <c r="J97" s="68"/>
      <c r="K97" s="62" t="s">
        <v>517</v>
      </c>
    </row>
    <row r="98" spans="1:11" x14ac:dyDescent="0.2">
      <c r="A98" s="62"/>
      <c r="B98" s="63">
        <v>564</v>
      </c>
      <c r="C98" s="99" t="s">
        <v>545</v>
      </c>
      <c r="D98" s="64" t="s">
        <v>535</v>
      </c>
      <c r="E98" s="65">
        <v>28.5</v>
      </c>
      <c r="F98" s="66">
        <v>450</v>
      </c>
      <c r="G98" s="66">
        <v>450</v>
      </c>
      <c r="H98" s="65">
        <v>28.45</v>
      </c>
      <c r="I98" s="100">
        <v>0.14930555555555555</v>
      </c>
      <c r="J98" s="68"/>
      <c r="K98" s="62" t="s">
        <v>517</v>
      </c>
    </row>
    <row r="99" spans="1:11" x14ac:dyDescent="0.2">
      <c r="A99" s="62"/>
      <c r="B99" s="63">
        <v>563</v>
      </c>
      <c r="C99" s="99" t="s">
        <v>545</v>
      </c>
      <c r="D99" s="64" t="s">
        <v>19</v>
      </c>
      <c r="E99" s="65">
        <v>21.3</v>
      </c>
      <c r="F99" s="66">
        <v>380</v>
      </c>
      <c r="G99" s="66">
        <v>380</v>
      </c>
      <c r="H99" s="65">
        <v>20.6</v>
      </c>
      <c r="I99" s="100">
        <v>0.12152777777777778</v>
      </c>
      <c r="J99" s="68"/>
      <c r="K99" s="62" t="s">
        <v>517</v>
      </c>
    </row>
    <row r="100" spans="1:11" x14ac:dyDescent="0.2">
      <c r="A100" s="62"/>
      <c r="B100" s="63">
        <v>562</v>
      </c>
      <c r="C100" s="99" t="s">
        <v>545</v>
      </c>
      <c r="D100" s="64" t="s">
        <v>535</v>
      </c>
      <c r="E100" s="65">
        <v>30.5</v>
      </c>
      <c r="F100" s="66">
        <v>620</v>
      </c>
      <c r="G100" s="66">
        <v>620</v>
      </c>
      <c r="H100" s="65">
        <v>29.88</v>
      </c>
      <c r="I100" s="100">
        <v>0.18055555555555555</v>
      </c>
      <c r="J100" s="68"/>
      <c r="K100" s="62" t="s">
        <v>517</v>
      </c>
    </row>
    <row r="101" spans="1:11" x14ac:dyDescent="0.2">
      <c r="A101" s="62"/>
      <c r="B101" s="63">
        <v>561</v>
      </c>
      <c r="C101" s="99" t="s">
        <v>545</v>
      </c>
      <c r="D101" s="64" t="s">
        <v>535</v>
      </c>
      <c r="E101" s="65">
        <v>29.1</v>
      </c>
      <c r="F101" s="66">
        <v>260</v>
      </c>
      <c r="G101" s="66">
        <v>260</v>
      </c>
      <c r="H101" s="65">
        <v>29.07</v>
      </c>
      <c r="I101" s="100">
        <v>0.15972222222222224</v>
      </c>
      <c r="J101" s="68"/>
      <c r="K101" s="62" t="s">
        <v>517</v>
      </c>
    </row>
    <row r="102" spans="1:11" x14ac:dyDescent="0.2">
      <c r="A102" s="62"/>
      <c r="B102" s="63">
        <v>560</v>
      </c>
      <c r="C102" s="99" t="s">
        <v>545</v>
      </c>
      <c r="D102" s="64" t="s">
        <v>14</v>
      </c>
      <c r="E102" s="65">
        <v>20.100000000000001</v>
      </c>
      <c r="F102" s="66">
        <v>290</v>
      </c>
      <c r="G102" s="66">
        <v>290</v>
      </c>
      <c r="H102" s="65">
        <v>20.079999999999998</v>
      </c>
      <c r="I102" s="100">
        <v>0.11805555555555557</v>
      </c>
      <c r="J102" s="68"/>
      <c r="K102" s="62" t="s">
        <v>517</v>
      </c>
    </row>
    <row r="103" spans="1:11" x14ac:dyDescent="0.2">
      <c r="A103" s="62"/>
      <c r="B103" s="63">
        <v>559</v>
      </c>
      <c r="C103" s="99" t="s">
        <v>545</v>
      </c>
      <c r="D103" s="64" t="s">
        <v>449</v>
      </c>
      <c r="E103" s="65">
        <v>31.9</v>
      </c>
      <c r="F103" s="66">
        <v>1160</v>
      </c>
      <c r="G103" s="66">
        <v>1160</v>
      </c>
      <c r="H103" s="65">
        <v>30.33</v>
      </c>
      <c r="I103" s="100">
        <v>0.22916666666666666</v>
      </c>
      <c r="J103" s="68" t="s">
        <v>371</v>
      </c>
      <c r="K103" s="62" t="s">
        <v>546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8"/>
  <sheetViews>
    <sheetView workbookViewId="0">
      <selection activeCell="F111" sqref="F111"/>
    </sheetView>
  </sheetViews>
  <sheetFormatPr baseColWidth="10" defaultColWidth="11" defaultRowHeight="16" x14ac:dyDescent="0.2"/>
  <cols>
    <col min="1" max="1" width="3.5" customWidth="1"/>
    <col min="3" max="3" width="16.33203125" customWidth="1"/>
    <col min="4" max="4" width="15" customWidth="1"/>
    <col min="5" max="5" width="12.33203125" customWidth="1"/>
    <col min="6" max="6" width="11.83203125" customWidth="1"/>
    <col min="7" max="7" width="11.6640625" customWidth="1"/>
    <col min="8" max="8" width="16.33203125" customWidth="1"/>
    <col min="9" max="9" width="12.1640625" customWidth="1"/>
    <col min="10" max="10" width="31.83203125" customWidth="1"/>
    <col min="11" max="11" width="74.33203125" customWidth="1"/>
  </cols>
  <sheetData>
    <row r="1" spans="1:11" x14ac:dyDescent="0.2">
      <c r="A1" s="62"/>
      <c r="B1" s="63"/>
      <c r="C1" s="64"/>
      <c r="D1" s="64"/>
      <c r="E1" s="65"/>
      <c r="F1" s="66"/>
      <c r="G1" s="66"/>
      <c r="H1" s="65"/>
      <c r="I1" s="67"/>
      <c r="J1" s="68"/>
      <c r="K1" s="62"/>
    </row>
    <row r="2" spans="1:11" ht="47" x14ac:dyDescent="0.55000000000000004">
      <c r="A2" s="69"/>
      <c r="B2" s="70" t="s">
        <v>0</v>
      </c>
      <c r="C2" s="70"/>
      <c r="D2" s="70"/>
      <c r="E2" s="71"/>
      <c r="F2" s="72"/>
      <c r="G2" s="72"/>
      <c r="H2" s="71"/>
      <c r="I2" s="73"/>
      <c r="J2" s="74"/>
      <c r="K2" s="69"/>
    </row>
    <row r="3" spans="1:11" x14ac:dyDescent="0.2">
      <c r="A3" s="62"/>
      <c r="B3" s="63"/>
      <c r="C3" s="64"/>
      <c r="D3" s="64"/>
      <c r="E3" s="65"/>
      <c r="F3" s="66"/>
      <c r="G3" s="66"/>
      <c r="H3" s="65"/>
      <c r="I3" s="67"/>
      <c r="J3" s="68"/>
      <c r="K3" s="62"/>
    </row>
    <row r="4" spans="1:11" x14ac:dyDescent="0.2">
      <c r="A4" s="75"/>
      <c r="B4" s="76" t="s">
        <v>1</v>
      </c>
      <c r="C4" s="76"/>
      <c r="D4" s="77"/>
      <c r="E4" s="78"/>
      <c r="F4" s="79"/>
      <c r="G4" s="79"/>
      <c r="H4" s="78">
        <f>SUM(H11:H108)</f>
        <v>2608.2700000000004</v>
      </c>
      <c r="I4" s="80"/>
      <c r="J4" s="81"/>
      <c r="K4" s="82"/>
    </row>
    <row r="5" spans="1:11" x14ac:dyDescent="0.2">
      <c r="A5" s="75"/>
      <c r="B5" s="83" t="s">
        <v>2</v>
      </c>
      <c r="C5" s="83"/>
      <c r="D5" s="84"/>
      <c r="E5" s="85">
        <f>SUM(E11:E108)</f>
        <v>2696.2599999999989</v>
      </c>
      <c r="F5" s="86"/>
      <c r="G5" s="86"/>
      <c r="H5" s="85"/>
      <c r="I5" s="87"/>
      <c r="J5" s="88"/>
      <c r="K5" s="89"/>
    </row>
    <row r="6" spans="1:11" x14ac:dyDescent="0.2">
      <c r="A6" s="75"/>
      <c r="B6" s="76" t="s">
        <v>348</v>
      </c>
      <c r="C6" s="76"/>
      <c r="D6" s="77"/>
      <c r="E6" s="78"/>
      <c r="F6" s="79">
        <f>SUM(F11:F108)</f>
        <v>129175</v>
      </c>
      <c r="G6" s="79"/>
      <c r="H6" s="78"/>
      <c r="I6" s="80"/>
      <c r="J6" s="81"/>
      <c r="K6" s="82"/>
    </row>
    <row r="7" spans="1:11" x14ac:dyDescent="0.2">
      <c r="A7" s="75"/>
      <c r="B7" s="83" t="s">
        <v>349</v>
      </c>
      <c r="C7" s="83"/>
      <c r="D7" s="84"/>
      <c r="E7" s="85"/>
      <c r="F7" s="86"/>
      <c r="G7" s="86">
        <f>SUM(G11:G108)</f>
        <v>128685</v>
      </c>
      <c r="H7" s="85"/>
      <c r="I7" s="87"/>
      <c r="J7" s="88"/>
      <c r="K7" s="89"/>
    </row>
    <row r="8" spans="1:11" x14ac:dyDescent="0.2">
      <c r="A8" s="75"/>
      <c r="B8" s="76" t="s">
        <v>4</v>
      </c>
      <c r="C8" s="76"/>
      <c r="D8" s="76"/>
      <c r="E8" s="78"/>
      <c r="F8" s="79"/>
      <c r="G8" s="79"/>
      <c r="H8" s="78"/>
      <c r="I8" s="90">
        <f>SUM(I11:I108)</f>
        <v>20.089583333333326</v>
      </c>
      <c r="J8" s="81"/>
      <c r="K8" s="82"/>
    </row>
    <row r="9" spans="1:11" x14ac:dyDescent="0.2">
      <c r="A9" s="62"/>
      <c r="B9" s="63"/>
      <c r="C9" s="64"/>
      <c r="D9" s="64"/>
      <c r="E9" s="65"/>
      <c r="F9" s="66"/>
      <c r="G9" s="66"/>
      <c r="H9" s="65"/>
      <c r="I9" s="67"/>
      <c r="J9" s="68"/>
      <c r="K9" s="62"/>
    </row>
    <row r="10" spans="1:11" ht="19" x14ac:dyDescent="0.25">
      <c r="A10" s="91"/>
      <c r="B10" s="92" t="s">
        <v>62</v>
      </c>
      <c r="C10" s="93" t="s">
        <v>63</v>
      </c>
      <c r="D10" s="93" t="s">
        <v>64</v>
      </c>
      <c r="E10" s="94" t="s">
        <v>65</v>
      </c>
      <c r="F10" s="95" t="s">
        <v>242</v>
      </c>
      <c r="G10" s="95" t="s">
        <v>350</v>
      </c>
      <c r="H10" s="94" t="s">
        <v>48</v>
      </c>
      <c r="I10" s="96" t="s">
        <v>49</v>
      </c>
      <c r="J10" s="97" t="s">
        <v>67</v>
      </c>
      <c r="K10" s="98" t="s">
        <v>68</v>
      </c>
    </row>
    <row r="11" spans="1:11" x14ac:dyDescent="0.2">
      <c r="A11" s="62"/>
      <c r="B11" s="63"/>
      <c r="C11" s="99"/>
      <c r="D11" s="64"/>
      <c r="E11" s="65"/>
      <c r="F11" s="66"/>
      <c r="G11" s="66"/>
      <c r="H11" s="65"/>
      <c r="I11" s="100"/>
      <c r="J11" s="68"/>
      <c r="K11" s="62"/>
    </row>
    <row r="12" spans="1:11" x14ac:dyDescent="0.2">
      <c r="A12" s="62"/>
      <c r="B12" s="63">
        <v>558</v>
      </c>
      <c r="C12" s="99" t="s">
        <v>547</v>
      </c>
      <c r="D12" s="64" t="s">
        <v>19</v>
      </c>
      <c r="E12" s="65">
        <v>21.9</v>
      </c>
      <c r="F12" s="66">
        <v>450</v>
      </c>
      <c r="G12" s="66">
        <v>450</v>
      </c>
      <c r="H12" s="65">
        <v>21.57</v>
      </c>
      <c r="I12" s="100">
        <v>0.125</v>
      </c>
      <c r="J12" s="68"/>
      <c r="K12" s="62" t="s">
        <v>548</v>
      </c>
    </row>
    <row r="13" spans="1:11" x14ac:dyDescent="0.2">
      <c r="A13" s="62"/>
      <c r="B13" s="63">
        <v>557</v>
      </c>
      <c r="C13" s="99" t="s">
        <v>547</v>
      </c>
      <c r="D13" s="64" t="s">
        <v>16</v>
      </c>
      <c r="E13" s="65">
        <v>31.5</v>
      </c>
      <c r="F13" s="66">
        <v>1900</v>
      </c>
      <c r="G13" s="66">
        <v>1900</v>
      </c>
      <c r="H13" s="65">
        <v>30.66</v>
      </c>
      <c r="I13" s="100">
        <v>0.22916666666666666</v>
      </c>
      <c r="J13" s="68"/>
      <c r="K13" s="62" t="s">
        <v>549</v>
      </c>
    </row>
    <row r="14" spans="1:11" x14ac:dyDescent="0.2">
      <c r="A14" s="62"/>
      <c r="B14" s="63">
        <v>556</v>
      </c>
      <c r="C14" s="99" t="s">
        <v>547</v>
      </c>
      <c r="D14" s="64" t="s">
        <v>21</v>
      </c>
      <c r="E14" s="65">
        <v>26</v>
      </c>
      <c r="F14" s="66">
        <v>890</v>
      </c>
      <c r="G14" s="66">
        <v>840</v>
      </c>
      <c r="H14" s="65">
        <v>25.42</v>
      </c>
      <c r="I14" s="100">
        <v>0.1423611111111111</v>
      </c>
      <c r="J14" s="68"/>
      <c r="K14" s="62" t="s">
        <v>550</v>
      </c>
    </row>
    <row r="15" spans="1:11" x14ac:dyDescent="0.2">
      <c r="A15" s="62"/>
      <c r="B15" s="63">
        <v>555</v>
      </c>
      <c r="C15" s="99" t="s">
        <v>547</v>
      </c>
      <c r="D15" s="64" t="s">
        <v>19</v>
      </c>
      <c r="E15" s="65">
        <v>20.399999999999999</v>
      </c>
      <c r="F15" s="66">
        <v>930</v>
      </c>
      <c r="G15" s="66">
        <v>930</v>
      </c>
      <c r="H15" s="65">
        <v>19</v>
      </c>
      <c r="I15" s="100">
        <v>0.16666666666666666</v>
      </c>
      <c r="J15" s="68" t="s">
        <v>197</v>
      </c>
      <c r="K15" s="62" t="s">
        <v>551</v>
      </c>
    </row>
    <row r="16" spans="1:11" x14ac:dyDescent="0.2">
      <c r="A16" s="62"/>
      <c r="B16" s="63">
        <v>554</v>
      </c>
      <c r="C16" s="99" t="s">
        <v>547</v>
      </c>
      <c r="D16" s="64" t="s">
        <v>19</v>
      </c>
      <c r="E16" s="65">
        <v>19.3</v>
      </c>
      <c r="F16" s="66">
        <v>230</v>
      </c>
      <c r="G16" s="66">
        <v>230</v>
      </c>
      <c r="H16" s="65">
        <v>18.07</v>
      </c>
      <c r="I16" s="100">
        <v>0.15972222222222224</v>
      </c>
      <c r="J16" s="68" t="s">
        <v>197</v>
      </c>
      <c r="K16" s="62" t="s">
        <v>552</v>
      </c>
    </row>
    <row r="17" spans="1:11" x14ac:dyDescent="0.2">
      <c r="A17" s="62"/>
      <c r="B17" s="63">
        <v>553</v>
      </c>
      <c r="C17" s="99" t="s">
        <v>547</v>
      </c>
      <c r="D17" s="64" t="s">
        <v>16</v>
      </c>
      <c r="E17" s="65">
        <v>21.9</v>
      </c>
      <c r="F17" s="66">
        <v>1650</v>
      </c>
      <c r="G17" s="66">
        <v>1650</v>
      </c>
      <c r="H17" s="65">
        <v>21.87</v>
      </c>
      <c r="I17" s="100">
        <v>0.1875</v>
      </c>
      <c r="J17" s="68"/>
      <c r="K17" s="62" t="s">
        <v>553</v>
      </c>
    </row>
    <row r="18" spans="1:11" x14ac:dyDescent="0.2">
      <c r="A18" s="62"/>
      <c r="B18" s="63">
        <v>552</v>
      </c>
      <c r="C18" s="99" t="s">
        <v>547</v>
      </c>
      <c r="D18" s="64" t="s">
        <v>21</v>
      </c>
      <c r="E18" s="65">
        <v>20.8</v>
      </c>
      <c r="F18" s="66">
        <v>1080</v>
      </c>
      <c r="G18" s="66">
        <v>1080</v>
      </c>
      <c r="H18" s="65">
        <v>20.03</v>
      </c>
      <c r="I18" s="100">
        <v>0.13541666666666666</v>
      </c>
      <c r="J18" s="68"/>
      <c r="K18" s="62" t="s">
        <v>554</v>
      </c>
    </row>
    <row r="19" spans="1:11" x14ac:dyDescent="0.2">
      <c r="A19" s="62"/>
      <c r="B19" s="63">
        <v>551</v>
      </c>
      <c r="C19" s="99" t="s">
        <v>555</v>
      </c>
      <c r="D19" s="64" t="s">
        <v>14</v>
      </c>
      <c r="E19" s="65">
        <v>23.1</v>
      </c>
      <c r="F19" s="66">
        <v>100</v>
      </c>
      <c r="G19" s="66">
        <v>100</v>
      </c>
      <c r="H19" s="65">
        <v>22.96</v>
      </c>
      <c r="I19" s="100">
        <v>0.1111111111111111</v>
      </c>
      <c r="J19" s="68"/>
      <c r="K19" s="62" t="s">
        <v>517</v>
      </c>
    </row>
    <row r="20" spans="1:11" x14ac:dyDescent="0.2">
      <c r="A20" s="62"/>
      <c r="B20" s="63">
        <v>550</v>
      </c>
      <c r="C20" s="99" t="s">
        <v>555</v>
      </c>
      <c r="D20" s="64" t="s">
        <v>16</v>
      </c>
      <c r="E20" s="65">
        <v>29.5</v>
      </c>
      <c r="F20" s="66">
        <v>2200</v>
      </c>
      <c r="G20" s="66">
        <v>2200</v>
      </c>
      <c r="H20" s="65">
        <v>29.48</v>
      </c>
      <c r="I20" s="100">
        <v>0.26041666666666669</v>
      </c>
      <c r="J20" s="68" t="s">
        <v>162</v>
      </c>
      <c r="K20" s="62" t="s">
        <v>517</v>
      </c>
    </row>
    <row r="21" spans="1:11" x14ac:dyDescent="0.2">
      <c r="A21" s="62"/>
      <c r="B21" s="63">
        <v>549</v>
      </c>
      <c r="C21" s="99" t="s">
        <v>555</v>
      </c>
      <c r="D21" s="64" t="s">
        <v>21</v>
      </c>
      <c r="E21" s="65">
        <v>31</v>
      </c>
      <c r="F21" s="66">
        <v>1330</v>
      </c>
      <c r="G21" s="66">
        <v>1190</v>
      </c>
      <c r="H21" s="65">
        <v>30.93</v>
      </c>
      <c r="I21" s="100">
        <v>0.20833333333333334</v>
      </c>
      <c r="J21" s="68"/>
      <c r="K21" s="62" t="s">
        <v>517</v>
      </c>
    </row>
    <row r="22" spans="1:11" x14ac:dyDescent="0.2">
      <c r="A22" s="62"/>
      <c r="B22" s="63">
        <v>548</v>
      </c>
      <c r="C22" s="99" t="s">
        <v>555</v>
      </c>
      <c r="D22" s="64" t="s">
        <v>16</v>
      </c>
      <c r="E22" s="65">
        <v>22.9</v>
      </c>
      <c r="F22" s="66">
        <v>2050</v>
      </c>
      <c r="G22" s="66">
        <v>2050</v>
      </c>
      <c r="H22" s="65">
        <v>21.38</v>
      </c>
      <c r="I22" s="100">
        <v>0.21527777777777779</v>
      </c>
      <c r="J22" s="68"/>
      <c r="K22" s="62" t="s">
        <v>556</v>
      </c>
    </row>
    <row r="23" spans="1:11" x14ac:dyDescent="0.2">
      <c r="A23" s="62"/>
      <c r="B23" s="63">
        <v>547</v>
      </c>
      <c r="C23" s="99" t="s">
        <v>555</v>
      </c>
      <c r="D23" s="64" t="s">
        <v>557</v>
      </c>
      <c r="E23" s="65">
        <v>19.3</v>
      </c>
      <c r="F23" s="66">
        <v>1150</v>
      </c>
      <c r="G23" s="66">
        <v>1150</v>
      </c>
      <c r="H23" s="65">
        <v>17.48</v>
      </c>
      <c r="I23" s="100">
        <v>0.14930555555555555</v>
      </c>
      <c r="J23" s="68" t="s">
        <v>558</v>
      </c>
      <c r="K23" s="62" t="s">
        <v>559</v>
      </c>
    </row>
    <row r="24" spans="1:11" x14ac:dyDescent="0.2">
      <c r="A24" s="62"/>
      <c r="B24" s="63">
        <v>546</v>
      </c>
      <c r="C24" s="99" t="s">
        <v>555</v>
      </c>
      <c r="D24" s="64" t="s">
        <v>16</v>
      </c>
      <c r="E24" s="65">
        <v>29.1</v>
      </c>
      <c r="F24" s="66">
        <v>2800</v>
      </c>
      <c r="G24" s="66">
        <v>2800</v>
      </c>
      <c r="H24" s="65">
        <v>28.2</v>
      </c>
      <c r="I24" s="100">
        <v>0.27986111111111112</v>
      </c>
      <c r="J24" s="68"/>
      <c r="K24" s="62" t="s">
        <v>560</v>
      </c>
    </row>
    <row r="25" spans="1:11" x14ac:dyDescent="0.2">
      <c r="A25" s="62"/>
      <c r="B25" s="63">
        <v>545</v>
      </c>
      <c r="C25" s="99" t="s">
        <v>555</v>
      </c>
      <c r="D25" s="64" t="s">
        <v>16</v>
      </c>
      <c r="E25" s="65">
        <v>26.2</v>
      </c>
      <c r="F25" s="66">
        <v>2150</v>
      </c>
      <c r="G25" s="66">
        <v>2150</v>
      </c>
      <c r="H25" s="65">
        <v>25.05</v>
      </c>
      <c r="I25" s="100">
        <v>0.25</v>
      </c>
      <c r="J25" s="68"/>
      <c r="K25" s="62" t="s">
        <v>517</v>
      </c>
    </row>
    <row r="26" spans="1:11" x14ac:dyDescent="0.2">
      <c r="A26" s="62"/>
      <c r="B26" s="63">
        <v>544</v>
      </c>
      <c r="C26" s="99" t="s">
        <v>555</v>
      </c>
      <c r="D26" s="64" t="s">
        <v>16</v>
      </c>
      <c r="E26" s="65">
        <v>34.200000000000003</v>
      </c>
      <c r="F26" s="66">
        <v>2360</v>
      </c>
      <c r="G26" s="66">
        <v>2360</v>
      </c>
      <c r="H26" s="65">
        <v>33.450000000000003</v>
      </c>
      <c r="I26" s="100">
        <v>0.28055555555555556</v>
      </c>
      <c r="J26" s="68"/>
      <c r="K26" s="62" t="s">
        <v>561</v>
      </c>
    </row>
    <row r="27" spans="1:11" x14ac:dyDescent="0.2">
      <c r="A27" s="62"/>
      <c r="B27" s="63">
        <v>543</v>
      </c>
      <c r="C27" s="99" t="s">
        <v>555</v>
      </c>
      <c r="D27" s="64" t="s">
        <v>16</v>
      </c>
      <c r="E27" s="65">
        <v>29.2</v>
      </c>
      <c r="F27" s="66">
        <v>2200</v>
      </c>
      <c r="G27" s="66">
        <v>2200</v>
      </c>
      <c r="H27" s="65">
        <v>25.69</v>
      </c>
      <c r="I27" s="100">
        <v>0.2638888888888889</v>
      </c>
      <c r="J27" s="68"/>
      <c r="K27" s="62" t="s">
        <v>562</v>
      </c>
    </row>
    <row r="28" spans="1:11" x14ac:dyDescent="0.2">
      <c r="A28" s="62"/>
      <c r="B28" s="63">
        <v>542</v>
      </c>
      <c r="C28" s="99" t="s">
        <v>563</v>
      </c>
      <c r="D28" s="64" t="s">
        <v>21</v>
      </c>
      <c r="E28" s="65">
        <v>36.200000000000003</v>
      </c>
      <c r="F28" s="66">
        <v>1130</v>
      </c>
      <c r="G28" s="66">
        <v>1130</v>
      </c>
      <c r="H28" s="65">
        <v>36.11</v>
      </c>
      <c r="I28" s="100">
        <v>0.25</v>
      </c>
      <c r="J28" s="68" t="s">
        <v>190</v>
      </c>
      <c r="K28" s="62" t="s">
        <v>564</v>
      </c>
    </row>
    <row r="29" spans="1:11" x14ac:dyDescent="0.2">
      <c r="A29" s="62"/>
      <c r="B29" s="63">
        <v>541</v>
      </c>
      <c r="C29" s="99" t="s">
        <v>563</v>
      </c>
      <c r="D29" s="64" t="s">
        <v>16</v>
      </c>
      <c r="E29" s="65">
        <v>25.8</v>
      </c>
      <c r="F29" s="66">
        <v>1210</v>
      </c>
      <c r="G29" s="66">
        <v>1210</v>
      </c>
      <c r="H29" s="65">
        <v>21.01</v>
      </c>
      <c r="I29" s="100">
        <v>0.21527777777777779</v>
      </c>
      <c r="J29" s="68"/>
      <c r="K29" s="62" t="s">
        <v>517</v>
      </c>
    </row>
    <row r="30" spans="1:11" x14ac:dyDescent="0.2">
      <c r="A30" s="62"/>
      <c r="B30" s="63">
        <v>540</v>
      </c>
      <c r="C30" s="99" t="s">
        <v>563</v>
      </c>
      <c r="D30" s="64" t="s">
        <v>16</v>
      </c>
      <c r="E30" s="65">
        <v>32.6</v>
      </c>
      <c r="F30" s="66">
        <v>2110</v>
      </c>
      <c r="G30" s="66">
        <v>2110</v>
      </c>
      <c r="H30" s="65">
        <v>27.95</v>
      </c>
      <c r="I30" s="100">
        <v>0.27430555555555552</v>
      </c>
      <c r="J30" s="68"/>
      <c r="K30" s="62" t="s">
        <v>565</v>
      </c>
    </row>
    <row r="31" spans="1:11" x14ac:dyDescent="0.2">
      <c r="A31" s="62"/>
      <c r="B31" s="63">
        <v>539</v>
      </c>
      <c r="C31" s="99" t="s">
        <v>563</v>
      </c>
      <c r="D31" s="64" t="s">
        <v>16</v>
      </c>
      <c r="E31" s="65">
        <v>33.5</v>
      </c>
      <c r="F31" s="66">
        <v>2360</v>
      </c>
      <c r="G31" s="66">
        <v>2360</v>
      </c>
      <c r="H31" s="65">
        <v>33.42</v>
      </c>
      <c r="I31" s="100">
        <v>0.25</v>
      </c>
      <c r="J31" s="68"/>
      <c r="K31" s="62" t="s">
        <v>566</v>
      </c>
    </row>
    <row r="32" spans="1:11" x14ac:dyDescent="0.2">
      <c r="A32" s="62"/>
      <c r="B32" s="63">
        <v>538</v>
      </c>
      <c r="C32" s="99" t="s">
        <v>563</v>
      </c>
      <c r="D32" s="64" t="s">
        <v>21</v>
      </c>
      <c r="E32" s="65">
        <v>30.8</v>
      </c>
      <c r="F32" s="66">
        <v>980</v>
      </c>
      <c r="G32" s="66">
        <v>1000</v>
      </c>
      <c r="H32" s="65">
        <v>29.17</v>
      </c>
      <c r="I32" s="100">
        <v>0.20833333333333334</v>
      </c>
      <c r="J32" s="68"/>
      <c r="K32" s="62" t="s">
        <v>517</v>
      </c>
    </row>
    <row r="33" spans="1:11" x14ac:dyDescent="0.2">
      <c r="A33" s="62"/>
      <c r="B33" s="63">
        <v>537</v>
      </c>
      <c r="C33" s="99" t="s">
        <v>563</v>
      </c>
      <c r="D33" s="64" t="s">
        <v>20</v>
      </c>
      <c r="E33" s="65">
        <v>23.7</v>
      </c>
      <c r="F33" s="66">
        <v>460</v>
      </c>
      <c r="G33" s="66">
        <v>460</v>
      </c>
      <c r="H33" s="65">
        <v>23.55</v>
      </c>
      <c r="I33" s="100">
        <v>0.15277777777777776</v>
      </c>
      <c r="J33" s="68" t="s">
        <v>197</v>
      </c>
      <c r="K33" s="62" t="s">
        <v>567</v>
      </c>
    </row>
    <row r="34" spans="1:11" x14ac:dyDescent="0.2">
      <c r="A34" s="62"/>
      <c r="B34" s="63">
        <v>536</v>
      </c>
      <c r="C34" s="99" t="s">
        <v>563</v>
      </c>
      <c r="D34" s="64" t="s">
        <v>21</v>
      </c>
      <c r="E34" s="65">
        <v>33.200000000000003</v>
      </c>
      <c r="F34" s="66">
        <v>2210</v>
      </c>
      <c r="G34" s="66">
        <v>2210</v>
      </c>
      <c r="H34" s="65">
        <v>30.72</v>
      </c>
      <c r="I34" s="100">
        <v>0.24652777777777779</v>
      </c>
      <c r="J34" s="68"/>
      <c r="K34" s="62" t="s">
        <v>568</v>
      </c>
    </row>
    <row r="35" spans="1:11" x14ac:dyDescent="0.2">
      <c r="A35" s="62"/>
      <c r="B35" s="63">
        <v>535</v>
      </c>
      <c r="C35" s="99" t="s">
        <v>563</v>
      </c>
      <c r="D35" s="64" t="s">
        <v>16</v>
      </c>
      <c r="E35" s="65">
        <v>35.6</v>
      </c>
      <c r="F35" s="66">
        <v>2200</v>
      </c>
      <c r="G35" s="66">
        <v>2200</v>
      </c>
      <c r="H35" s="65">
        <v>33.130000000000003</v>
      </c>
      <c r="I35" s="100">
        <v>0.2986111111111111</v>
      </c>
      <c r="J35" s="68"/>
      <c r="K35" s="62" t="s">
        <v>569</v>
      </c>
    </row>
    <row r="36" spans="1:11" x14ac:dyDescent="0.2">
      <c r="A36" s="62"/>
      <c r="B36" s="63">
        <v>534</v>
      </c>
      <c r="C36" s="99" t="s">
        <v>563</v>
      </c>
      <c r="D36" s="64" t="s">
        <v>21</v>
      </c>
      <c r="E36" s="65">
        <v>30.7</v>
      </c>
      <c r="F36" s="66">
        <v>1620</v>
      </c>
      <c r="G36" s="66">
        <v>850</v>
      </c>
      <c r="H36" s="65">
        <v>30.6</v>
      </c>
      <c r="I36" s="100">
        <v>0.17708333333333334</v>
      </c>
      <c r="J36" s="68"/>
      <c r="K36" s="62" t="s">
        <v>517</v>
      </c>
    </row>
    <row r="37" spans="1:11" x14ac:dyDescent="0.2">
      <c r="A37" s="62"/>
      <c r="B37" s="63">
        <v>533</v>
      </c>
      <c r="C37" s="99" t="s">
        <v>570</v>
      </c>
      <c r="D37" s="64" t="s">
        <v>16</v>
      </c>
      <c r="E37" s="65">
        <v>26</v>
      </c>
      <c r="F37" s="66">
        <v>2230</v>
      </c>
      <c r="G37" s="66">
        <v>2230</v>
      </c>
      <c r="H37" s="65">
        <v>21.6</v>
      </c>
      <c r="I37" s="100">
        <v>0.22222222222222221</v>
      </c>
      <c r="J37" s="68"/>
      <c r="K37" s="62" t="s">
        <v>571</v>
      </c>
    </row>
    <row r="38" spans="1:11" x14ac:dyDescent="0.2">
      <c r="A38" s="62"/>
      <c r="B38" s="63">
        <v>532</v>
      </c>
      <c r="C38" s="99" t="s">
        <v>570</v>
      </c>
      <c r="D38" s="64" t="s">
        <v>20</v>
      </c>
      <c r="E38" s="65">
        <v>26.7</v>
      </c>
      <c r="F38" s="66">
        <v>750</v>
      </c>
      <c r="G38" s="66">
        <v>720</v>
      </c>
      <c r="H38" s="65">
        <v>26.68</v>
      </c>
      <c r="I38" s="100">
        <v>0.17013888888888887</v>
      </c>
      <c r="J38" s="68"/>
      <c r="K38" s="62" t="s">
        <v>517</v>
      </c>
    </row>
    <row r="39" spans="1:11" x14ac:dyDescent="0.2">
      <c r="A39" s="62"/>
      <c r="B39" s="63">
        <v>531</v>
      </c>
      <c r="C39" s="99" t="s">
        <v>570</v>
      </c>
      <c r="D39" s="64" t="s">
        <v>19</v>
      </c>
      <c r="E39" s="65">
        <v>29.1</v>
      </c>
      <c r="F39" s="66">
        <v>2190</v>
      </c>
      <c r="G39" s="66">
        <v>1910</v>
      </c>
      <c r="H39" s="65">
        <v>28.78</v>
      </c>
      <c r="I39" s="100">
        <v>0.23263888888888887</v>
      </c>
      <c r="J39" s="68"/>
      <c r="K39" s="62" t="s">
        <v>572</v>
      </c>
    </row>
    <row r="40" spans="1:11" x14ac:dyDescent="0.2">
      <c r="A40" s="62"/>
      <c r="B40" s="63">
        <v>530</v>
      </c>
      <c r="C40" s="99" t="s">
        <v>570</v>
      </c>
      <c r="D40" s="64" t="s">
        <v>16</v>
      </c>
      <c r="E40" s="65">
        <v>28</v>
      </c>
      <c r="F40" s="66">
        <v>2260</v>
      </c>
      <c r="G40" s="66">
        <v>2260</v>
      </c>
      <c r="H40" s="65">
        <v>27.96</v>
      </c>
      <c r="I40" s="100">
        <v>0.22916666666666666</v>
      </c>
      <c r="J40" s="68"/>
      <c r="K40" s="62" t="s">
        <v>573</v>
      </c>
    </row>
    <row r="41" spans="1:11" x14ac:dyDescent="0.2">
      <c r="A41" s="62"/>
      <c r="B41" s="63">
        <v>529</v>
      </c>
      <c r="C41" s="99" t="s">
        <v>570</v>
      </c>
      <c r="D41" s="64" t="s">
        <v>16</v>
      </c>
      <c r="E41" s="65">
        <v>33.4</v>
      </c>
      <c r="F41" s="66">
        <v>2540</v>
      </c>
      <c r="G41" s="66">
        <v>2540</v>
      </c>
      <c r="H41" s="65">
        <v>31.92</v>
      </c>
      <c r="I41" s="100">
        <v>0.28125</v>
      </c>
      <c r="J41" s="68"/>
      <c r="K41" s="62" t="s">
        <v>574</v>
      </c>
    </row>
    <row r="42" spans="1:11" x14ac:dyDescent="0.2">
      <c r="A42" s="62"/>
      <c r="B42" s="63">
        <v>528</v>
      </c>
      <c r="C42" s="99" t="s">
        <v>570</v>
      </c>
      <c r="D42" s="64" t="s">
        <v>21</v>
      </c>
      <c r="E42" s="65">
        <v>30.5</v>
      </c>
      <c r="F42" s="66">
        <v>2590</v>
      </c>
      <c r="G42" s="66">
        <v>2590</v>
      </c>
      <c r="H42" s="65">
        <v>28.66</v>
      </c>
      <c r="I42" s="100">
        <v>0.27430555555555552</v>
      </c>
      <c r="J42" s="68"/>
      <c r="K42" s="62" t="s">
        <v>575</v>
      </c>
    </row>
    <row r="43" spans="1:11" x14ac:dyDescent="0.2">
      <c r="A43" s="62"/>
      <c r="B43" s="63">
        <v>527</v>
      </c>
      <c r="C43" s="99" t="s">
        <v>570</v>
      </c>
      <c r="D43" s="64" t="s">
        <v>16</v>
      </c>
      <c r="E43" s="65">
        <v>28.4</v>
      </c>
      <c r="F43" s="66">
        <v>2220</v>
      </c>
      <c r="G43" s="66">
        <v>1800</v>
      </c>
      <c r="H43" s="65">
        <v>28.3</v>
      </c>
      <c r="I43" s="100">
        <v>0.22569444444444445</v>
      </c>
      <c r="J43" s="68"/>
      <c r="K43" s="62" t="s">
        <v>576</v>
      </c>
    </row>
    <row r="44" spans="1:11" x14ac:dyDescent="0.2">
      <c r="A44" s="62"/>
      <c r="B44" s="63">
        <v>526</v>
      </c>
      <c r="C44" s="99" t="s">
        <v>577</v>
      </c>
      <c r="D44" s="64" t="s">
        <v>16</v>
      </c>
      <c r="E44" s="65">
        <v>25.8</v>
      </c>
      <c r="F44" s="66">
        <v>2340</v>
      </c>
      <c r="G44" s="66">
        <v>2340</v>
      </c>
      <c r="H44" s="65">
        <v>24.13</v>
      </c>
      <c r="I44" s="100">
        <v>0.24652777777777779</v>
      </c>
      <c r="J44" s="68"/>
      <c r="K44" s="62" t="s">
        <v>578</v>
      </c>
    </row>
    <row r="45" spans="1:11" x14ac:dyDescent="0.2">
      <c r="A45" s="62"/>
      <c r="B45" s="63">
        <v>525</v>
      </c>
      <c r="C45" s="99" t="s">
        <v>577</v>
      </c>
      <c r="D45" s="64" t="s">
        <v>16</v>
      </c>
      <c r="E45" s="65">
        <v>27.9</v>
      </c>
      <c r="F45" s="66">
        <v>1780</v>
      </c>
      <c r="G45" s="66">
        <v>2110</v>
      </c>
      <c r="H45" s="65">
        <v>25.32</v>
      </c>
      <c r="I45" s="100">
        <v>0.23611111111111113</v>
      </c>
      <c r="J45" s="68"/>
      <c r="K45" s="62" t="s">
        <v>517</v>
      </c>
    </row>
    <row r="46" spans="1:11" x14ac:dyDescent="0.2">
      <c r="A46" s="62"/>
      <c r="B46" s="63">
        <v>524</v>
      </c>
      <c r="C46" s="99" t="s">
        <v>577</v>
      </c>
      <c r="D46" s="64" t="s">
        <v>537</v>
      </c>
      <c r="E46" s="65">
        <v>19.899999999999999</v>
      </c>
      <c r="F46" s="66">
        <v>730</v>
      </c>
      <c r="G46" s="66">
        <v>730</v>
      </c>
      <c r="H46" s="65">
        <v>19.079999999999998</v>
      </c>
      <c r="I46" s="100">
        <v>0.12847222222222224</v>
      </c>
      <c r="J46" s="68"/>
      <c r="K46" s="62" t="s">
        <v>517</v>
      </c>
    </row>
    <row r="47" spans="1:11" x14ac:dyDescent="0.2">
      <c r="A47" s="62"/>
      <c r="B47" s="63">
        <v>523</v>
      </c>
      <c r="C47" s="99" t="s">
        <v>577</v>
      </c>
      <c r="D47" s="64" t="s">
        <v>14</v>
      </c>
      <c r="E47" s="65">
        <v>19.72</v>
      </c>
      <c r="F47" s="66">
        <v>270</v>
      </c>
      <c r="G47" s="66">
        <v>270</v>
      </c>
      <c r="H47" s="65">
        <v>19.579999999999998</v>
      </c>
      <c r="I47" s="100">
        <v>0.125</v>
      </c>
      <c r="J47" s="68"/>
      <c r="K47" s="62" t="s">
        <v>579</v>
      </c>
    </row>
    <row r="48" spans="1:11" x14ac:dyDescent="0.2">
      <c r="A48" s="62"/>
      <c r="B48" s="63">
        <v>522</v>
      </c>
      <c r="C48" s="99" t="s">
        <v>577</v>
      </c>
      <c r="D48" s="64" t="s">
        <v>16</v>
      </c>
      <c r="E48" s="65">
        <v>35.5</v>
      </c>
      <c r="F48" s="66">
        <v>1860</v>
      </c>
      <c r="G48" s="66">
        <v>1860</v>
      </c>
      <c r="H48" s="65">
        <v>32.450000000000003</v>
      </c>
      <c r="I48" s="100">
        <v>0.25347222222222221</v>
      </c>
      <c r="J48" s="68"/>
      <c r="K48" s="62" t="s">
        <v>517</v>
      </c>
    </row>
    <row r="49" spans="1:11" x14ac:dyDescent="0.2">
      <c r="A49" s="62"/>
      <c r="B49" s="63">
        <v>521</v>
      </c>
      <c r="C49" s="99" t="s">
        <v>580</v>
      </c>
      <c r="D49" s="64" t="s">
        <v>21</v>
      </c>
      <c r="E49" s="65">
        <v>25.3</v>
      </c>
      <c r="F49" s="66">
        <v>860</v>
      </c>
      <c r="G49" s="66">
        <v>860</v>
      </c>
      <c r="H49" s="65">
        <v>25.08</v>
      </c>
      <c r="I49" s="100">
        <v>0.19444444444444445</v>
      </c>
      <c r="J49" s="68" t="s">
        <v>197</v>
      </c>
      <c r="K49" s="62" t="s">
        <v>581</v>
      </c>
    </row>
    <row r="50" spans="1:11" x14ac:dyDescent="0.2">
      <c r="A50" s="62"/>
      <c r="B50" s="63">
        <v>520</v>
      </c>
      <c r="C50" s="99" t="s">
        <v>580</v>
      </c>
      <c r="D50" s="64" t="s">
        <v>21</v>
      </c>
      <c r="E50" s="65">
        <v>27.7</v>
      </c>
      <c r="F50" s="66">
        <v>2200</v>
      </c>
      <c r="G50" s="66">
        <v>2200</v>
      </c>
      <c r="H50" s="65">
        <v>27.15</v>
      </c>
      <c r="I50" s="100">
        <v>0.20833333333333334</v>
      </c>
      <c r="J50" s="68" t="s">
        <v>582</v>
      </c>
      <c r="K50" s="62" t="s">
        <v>583</v>
      </c>
    </row>
    <row r="51" spans="1:11" x14ac:dyDescent="0.2">
      <c r="A51" s="62"/>
      <c r="B51" s="63">
        <v>519</v>
      </c>
      <c r="C51" s="99" t="s">
        <v>580</v>
      </c>
      <c r="D51" s="64" t="s">
        <v>16</v>
      </c>
      <c r="E51" s="65">
        <v>23.5</v>
      </c>
      <c r="F51" s="66">
        <v>1540</v>
      </c>
      <c r="G51" s="66">
        <v>1540</v>
      </c>
      <c r="H51" s="65">
        <v>22.58</v>
      </c>
      <c r="I51" s="100">
        <v>0.20486111111111113</v>
      </c>
      <c r="J51" s="68" t="s">
        <v>197</v>
      </c>
      <c r="K51" s="62" t="s">
        <v>584</v>
      </c>
    </row>
    <row r="52" spans="1:11" x14ac:dyDescent="0.2">
      <c r="A52" s="62"/>
      <c r="B52" s="63">
        <v>518</v>
      </c>
      <c r="C52" s="99" t="s">
        <v>580</v>
      </c>
      <c r="D52" s="64" t="s">
        <v>557</v>
      </c>
      <c r="E52" s="65">
        <v>27.5</v>
      </c>
      <c r="F52" s="66">
        <v>2440</v>
      </c>
      <c r="G52" s="66">
        <v>2440</v>
      </c>
      <c r="H52" s="65">
        <v>27.14</v>
      </c>
      <c r="I52" s="100">
        <v>0.25694444444444448</v>
      </c>
      <c r="J52" s="68"/>
      <c r="K52" s="62" t="s">
        <v>585</v>
      </c>
    </row>
    <row r="53" spans="1:11" x14ac:dyDescent="0.2">
      <c r="A53" s="62"/>
      <c r="B53" s="63">
        <v>517</v>
      </c>
      <c r="C53" s="99" t="s">
        <v>580</v>
      </c>
      <c r="D53" s="64" t="s">
        <v>16</v>
      </c>
      <c r="E53" s="65">
        <v>32.9</v>
      </c>
      <c r="F53" s="66">
        <v>1430</v>
      </c>
      <c r="G53" s="66">
        <v>2040</v>
      </c>
      <c r="H53" s="65">
        <v>32.729999999999997</v>
      </c>
      <c r="I53" s="100">
        <v>0.25347222222222221</v>
      </c>
      <c r="J53" s="68"/>
      <c r="K53" s="62" t="s">
        <v>586</v>
      </c>
    </row>
    <row r="54" spans="1:11" x14ac:dyDescent="0.2">
      <c r="A54" s="62"/>
      <c r="B54" s="63">
        <v>516</v>
      </c>
      <c r="C54" s="99" t="s">
        <v>580</v>
      </c>
      <c r="D54" s="64" t="s">
        <v>16</v>
      </c>
      <c r="E54" s="65">
        <v>34.9</v>
      </c>
      <c r="F54" s="66">
        <v>2030</v>
      </c>
      <c r="G54" s="66">
        <v>2030</v>
      </c>
      <c r="H54" s="65">
        <v>33.700000000000003</v>
      </c>
      <c r="I54" s="100">
        <v>0.25</v>
      </c>
      <c r="J54" s="68"/>
      <c r="K54" s="62" t="s">
        <v>584</v>
      </c>
    </row>
    <row r="55" spans="1:11" x14ac:dyDescent="0.2">
      <c r="A55" s="62"/>
      <c r="B55" s="63">
        <v>515</v>
      </c>
      <c r="C55" s="99" t="s">
        <v>580</v>
      </c>
      <c r="D55" s="64" t="s">
        <v>16</v>
      </c>
      <c r="E55" s="65">
        <v>36.299999999999997</v>
      </c>
      <c r="F55" s="66">
        <v>1600</v>
      </c>
      <c r="G55" s="66">
        <v>2200</v>
      </c>
      <c r="H55" s="65">
        <v>35.979999999999997</v>
      </c>
      <c r="I55" s="100">
        <v>0.25</v>
      </c>
      <c r="J55" s="68"/>
      <c r="K55" s="62" t="s">
        <v>587</v>
      </c>
    </row>
    <row r="56" spans="1:11" x14ac:dyDescent="0.2">
      <c r="A56" s="62"/>
      <c r="B56" s="63">
        <v>514</v>
      </c>
      <c r="C56" s="99" t="s">
        <v>580</v>
      </c>
      <c r="D56" s="64" t="s">
        <v>19</v>
      </c>
      <c r="E56" s="65">
        <v>35.1</v>
      </c>
      <c r="F56" s="66">
        <v>2040</v>
      </c>
      <c r="G56" s="66">
        <v>2040</v>
      </c>
      <c r="H56" s="65">
        <v>34.6</v>
      </c>
      <c r="I56" s="100">
        <v>0.28472222222222221</v>
      </c>
      <c r="J56" s="68"/>
      <c r="K56" s="62" t="s">
        <v>588</v>
      </c>
    </row>
    <row r="57" spans="1:11" x14ac:dyDescent="0.2">
      <c r="A57" s="62"/>
      <c r="B57" s="63">
        <v>513</v>
      </c>
      <c r="C57" s="99" t="s">
        <v>580</v>
      </c>
      <c r="D57" s="64" t="s">
        <v>16</v>
      </c>
      <c r="E57" s="65">
        <v>27.5</v>
      </c>
      <c r="F57" s="66">
        <v>2100</v>
      </c>
      <c r="G57" s="66">
        <v>2100</v>
      </c>
      <c r="H57" s="65">
        <v>27.44</v>
      </c>
      <c r="I57" s="100">
        <v>0.23611111111111113</v>
      </c>
      <c r="J57" s="68"/>
      <c r="K57" s="62" t="s">
        <v>589</v>
      </c>
    </row>
    <row r="58" spans="1:11" x14ac:dyDescent="0.2">
      <c r="A58" s="62"/>
      <c r="B58" s="63">
        <v>512</v>
      </c>
      <c r="C58" s="99" t="s">
        <v>590</v>
      </c>
      <c r="D58" s="64" t="s">
        <v>16</v>
      </c>
      <c r="E58" s="65">
        <v>23.5</v>
      </c>
      <c r="F58" s="66">
        <v>1500</v>
      </c>
      <c r="G58" s="66">
        <v>1110</v>
      </c>
      <c r="H58" s="65">
        <v>22.62</v>
      </c>
      <c r="I58" s="100">
        <v>0.15625</v>
      </c>
      <c r="J58" s="68" t="s">
        <v>197</v>
      </c>
      <c r="K58" s="62" t="s">
        <v>591</v>
      </c>
    </row>
    <row r="59" spans="1:11" x14ac:dyDescent="0.2">
      <c r="A59" s="62"/>
      <c r="B59" s="63">
        <v>511</v>
      </c>
      <c r="C59" s="99" t="s">
        <v>590</v>
      </c>
      <c r="D59" s="64" t="s">
        <v>21</v>
      </c>
      <c r="E59" s="65">
        <v>37.9</v>
      </c>
      <c r="F59" s="66">
        <v>800</v>
      </c>
      <c r="G59" s="66">
        <v>800</v>
      </c>
      <c r="H59" s="65">
        <v>36.68</v>
      </c>
      <c r="I59" s="100">
        <v>0.24305555555555555</v>
      </c>
      <c r="J59" s="68"/>
      <c r="K59" s="62" t="s">
        <v>517</v>
      </c>
    </row>
    <row r="60" spans="1:11" x14ac:dyDescent="0.2">
      <c r="A60" s="62"/>
      <c r="B60" s="63">
        <v>510</v>
      </c>
      <c r="C60" s="99" t="s">
        <v>590</v>
      </c>
      <c r="D60" s="64" t="s">
        <v>21</v>
      </c>
      <c r="E60" s="65">
        <v>26.9</v>
      </c>
      <c r="F60" s="66">
        <v>1190</v>
      </c>
      <c r="G60" s="66">
        <v>1190</v>
      </c>
      <c r="H60" s="65">
        <v>26.45</v>
      </c>
      <c r="I60" s="100">
        <v>0.17013888888888887</v>
      </c>
      <c r="J60" s="68"/>
      <c r="K60" s="62" t="s">
        <v>517</v>
      </c>
    </row>
    <row r="61" spans="1:11" x14ac:dyDescent="0.2">
      <c r="A61" s="62"/>
      <c r="B61" s="63">
        <v>509</v>
      </c>
      <c r="C61" s="99" t="s">
        <v>590</v>
      </c>
      <c r="D61" s="64" t="s">
        <v>21</v>
      </c>
      <c r="E61" s="65">
        <v>28.2</v>
      </c>
      <c r="F61" s="66">
        <v>1270</v>
      </c>
      <c r="G61" s="66">
        <v>1270</v>
      </c>
      <c r="H61" s="65">
        <v>27.86</v>
      </c>
      <c r="I61" s="100">
        <v>0.20138888888888887</v>
      </c>
      <c r="J61" s="68" t="s">
        <v>197</v>
      </c>
      <c r="K61" s="62" t="s">
        <v>592</v>
      </c>
    </row>
    <row r="62" spans="1:11" x14ac:dyDescent="0.2">
      <c r="A62" s="62"/>
      <c r="B62" s="63">
        <v>508</v>
      </c>
      <c r="C62" s="99" t="s">
        <v>590</v>
      </c>
      <c r="D62" s="64" t="s">
        <v>16</v>
      </c>
      <c r="E62" s="65">
        <v>22.44</v>
      </c>
      <c r="F62" s="66">
        <v>640</v>
      </c>
      <c r="G62" s="66">
        <v>640</v>
      </c>
      <c r="H62" s="65">
        <v>22.12</v>
      </c>
      <c r="I62" s="100">
        <v>0.16666666666666666</v>
      </c>
      <c r="J62" s="68" t="s">
        <v>197</v>
      </c>
      <c r="K62" s="62" t="s">
        <v>593</v>
      </c>
    </row>
    <row r="63" spans="1:11" x14ac:dyDescent="0.2">
      <c r="A63" s="62"/>
      <c r="B63" s="63">
        <v>507</v>
      </c>
      <c r="C63" s="99" t="s">
        <v>590</v>
      </c>
      <c r="D63" s="64" t="s">
        <v>16</v>
      </c>
      <c r="E63" s="65">
        <v>26.8</v>
      </c>
      <c r="F63" s="66">
        <v>1930</v>
      </c>
      <c r="G63" s="66">
        <v>1460</v>
      </c>
      <c r="H63" s="65">
        <v>26</v>
      </c>
      <c r="I63" s="100">
        <v>0.23611111111111113</v>
      </c>
      <c r="J63" s="68"/>
      <c r="K63" s="62" t="s">
        <v>594</v>
      </c>
    </row>
    <row r="64" spans="1:11" x14ac:dyDescent="0.2">
      <c r="A64" s="62"/>
      <c r="B64" s="63">
        <v>506</v>
      </c>
      <c r="C64" s="99" t="s">
        <v>590</v>
      </c>
      <c r="D64" s="64" t="s">
        <v>16</v>
      </c>
      <c r="E64" s="65">
        <v>30.1</v>
      </c>
      <c r="F64" s="66">
        <v>1420</v>
      </c>
      <c r="G64" s="66">
        <v>1420</v>
      </c>
      <c r="H64" s="65">
        <v>29.75</v>
      </c>
      <c r="I64" s="100">
        <v>0.23263888888888887</v>
      </c>
      <c r="J64" s="68"/>
      <c r="K64" s="62" t="s">
        <v>595</v>
      </c>
    </row>
    <row r="65" spans="1:11" x14ac:dyDescent="0.2">
      <c r="A65" s="62"/>
      <c r="B65" s="63">
        <v>505</v>
      </c>
      <c r="C65" s="99" t="s">
        <v>590</v>
      </c>
      <c r="D65" s="64" t="s">
        <v>16</v>
      </c>
      <c r="E65" s="65">
        <v>28.1</v>
      </c>
      <c r="F65" s="66">
        <v>1350</v>
      </c>
      <c r="G65" s="66">
        <v>1350</v>
      </c>
      <c r="H65" s="65">
        <v>27.08</v>
      </c>
      <c r="I65" s="100">
        <v>0.21180555555555555</v>
      </c>
      <c r="J65" s="68"/>
      <c r="K65" s="62" t="s">
        <v>517</v>
      </c>
    </row>
    <row r="66" spans="1:11" x14ac:dyDescent="0.2">
      <c r="A66" s="62"/>
      <c r="B66" s="63">
        <v>504</v>
      </c>
      <c r="C66" s="99" t="s">
        <v>596</v>
      </c>
      <c r="D66" s="64" t="s">
        <v>597</v>
      </c>
      <c r="E66" s="65">
        <v>21.6</v>
      </c>
      <c r="F66" s="66">
        <v>290</v>
      </c>
      <c r="G66" s="66">
        <v>290</v>
      </c>
      <c r="H66" s="65">
        <v>21.32</v>
      </c>
      <c r="I66" s="100">
        <v>0.16319444444444445</v>
      </c>
      <c r="J66" s="68" t="s">
        <v>197</v>
      </c>
      <c r="K66" s="62" t="s">
        <v>598</v>
      </c>
    </row>
    <row r="67" spans="1:11" x14ac:dyDescent="0.2">
      <c r="A67" s="62"/>
      <c r="B67" s="63">
        <v>503</v>
      </c>
      <c r="C67" s="99" t="s">
        <v>596</v>
      </c>
      <c r="D67" s="64" t="s">
        <v>16</v>
      </c>
      <c r="E67" s="65">
        <v>31.7</v>
      </c>
      <c r="F67" s="66">
        <v>1450</v>
      </c>
      <c r="G67" s="66">
        <v>1950</v>
      </c>
      <c r="H67" s="65">
        <v>29.43</v>
      </c>
      <c r="I67" s="100">
        <v>0.24652777777777779</v>
      </c>
      <c r="J67" s="68"/>
      <c r="K67" s="62" t="s">
        <v>517</v>
      </c>
    </row>
    <row r="68" spans="1:11" x14ac:dyDescent="0.2">
      <c r="A68" s="62"/>
      <c r="B68" s="63">
        <v>502</v>
      </c>
      <c r="C68" s="99" t="s">
        <v>596</v>
      </c>
      <c r="D68" s="64" t="s">
        <v>535</v>
      </c>
      <c r="E68" s="65">
        <v>28.9</v>
      </c>
      <c r="F68" s="66">
        <v>410</v>
      </c>
      <c r="G68" s="66">
        <v>410</v>
      </c>
      <c r="H68" s="65">
        <v>28.47</v>
      </c>
      <c r="I68" s="100">
        <v>0.14930555555555555</v>
      </c>
      <c r="J68" s="68"/>
      <c r="K68" s="62" t="s">
        <v>517</v>
      </c>
    </row>
    <row r="69" spans="1:11" x14ac:dyDescent="0.2">
      <c r="A69" s="62"/>
      <c r="B69" s="63">
        <v>501</v>
      </c>
      <c r="C69" s="99" t="s">
        <v>596</v>
      </c>
      <c r="D69" s="64" t="s">
        <v>16</v>
      </c>
      <c r="E69" s="65">
        <v>25.5</v>
      </c>
      <c r="F69" s="66">
        <v>1860</v>
      </c>
      <c r="G69" s="66">
        <v>1860</v>
      </c>
      <c r="H69" s="65">
        <v>25.49</v>
      </c>
      <c r="I69" s="100">
        <v>0.23611111111111113</v>
      </c>
      <c r="J69" s="68" t="s">
        <v>599</v>
      </c>
      <c r="K69" s="62" t="s">
        <v>600</v>
      </c>
    </row>
    <row r="70" spans="1:11" x14ac:dyDescent="0.2">
      <c r="A70" s="62"/>
      <c r="B70" s="63">
        <v>500</v>
      </c>
      <c r="C70" s="99" t="s">
        <v>596</v>
      </c>
      <c r="D70" s="64" t="s">
        <v>16</v>
      </c>
      <c r="E70" s="65">
        <v>23.4</v>
      </c>
      <c r="F70" s="66">
        <v>1830</v>
      </c>
      <c r="G70" s="66">
        <v>1830</v>
      </c>
      <c r="H70" s="65">
        <v>23.08</v>
      </c>
      <c r="I70" s="100">
        <v>0.22916666666666666</v>
      </c>
      <c r="J70" s="68" t="s">
        <v>190</v>
      </c>
      <c r="K70" s="62" t="s">
        <v>601</v>
      </c>
    </row>
    <row r="71" spans="1:11" x14ac:dyDescent="0.2">
      <c r="A71" s="62"/>
      <c r="B71" s="63">
        <v>499</v>
      </c>
      <c r="C71" s="99" t="s">
        <v>596</v>
      </c>
      <c r="D71" s="64" t="s">
        <v>16</v>
      </c>
      <c r="E71" s="65">
        <v>29.8</v>
      </c>
      <c r="F71" s="66">
        <v>1500</v>
      </c>
      <c r="G71" s="66">
        <v>1500</v>
      </c>
      <c r="H71" s="65">
        <v>24.45</v>
      </c>
      <c r="I71" s="100">
        <v>0.21527777777777779</v>
      </c>
      <c r="J71" s="68"/>
      <c r="K71" s="62" t="s">
        <v>602</v>
      </c>
    </row>
    <row r="72" spans="1:11" x14ac:dyDescent="0.2">
      <c r="A72" s="62"/>
      <c r="B72" s="63">
        <v>498</v>
      </c>
      <c r="C72" s="99" t="s">
        <v>596</v>
      </c>
      <c r="D72" s="64" t="s">
        <v>16</v>
      </c>
      <c r="E72" s="65">
        <v>29.5</v>
      </c>
      <c r="F72" s="66">
        <v>1720</v>
      </c>
      <c r="G72" s="66">
        <v>1720</v>
      </c>
      <c r="H72" s="65">
        <v>29.4</v>
      </c>
      <c r="I72" s="100">
        <v>0.23958333333333334</v>
      </c>
      <c r="J72" s="68"/>
      <c r="K72" s="62" t="s">
        <v>603</v>
      </c>
    </row>
    <row r="73" spans="1:11" x14ac:dyDescent="0.2">
      <c r="A73" s="62"/>
      <c r="B73" s="63">
        <v>497</v>
      </c>
      <c r="C73" s="99" t="s">
        <v>596</v>
      </c>
      <c r="D73" s="64" t="s">
        <v>557</v>
      </c>
      <c r="E73" s="65">
        <v>31.6</v>
      </c>
      <c r="F73" s="66">
        <v>1430</v>
      </c>
      <c r="G73" s="66">
        <v>1430</v>
      </c>
      <c r="H73" s="65">
        <v>30.83</v>
      </c>
      <c r="I73" s="100">
        <v>0.23611111111111113</v>
      </c>
      <c r="J73" s="68"/>
      <c r="K73" s="62" t="s">
        <v>604</v>
      </c>
    </row>
    <row r="74" spans="1:11" x14ac:dyDescent="0.2">
      <c r="A74" s="62"/>
      <c r="B74" s="63">
        <v>496</v>
      </c>
      <c r="C74" s="99" t="s">
        <v>596</v>
      </c>
      <c r="D74" s="64" t="s">
        <v>21</v>
      </c>
      <c r="E74" s="65">
        <v>29.1</v>
      </c>
      <c r="F74" s="66">
        <v>850</v>
      </c>
      <c r="G74" s="66">
        <v>850</v>
      </c>
      <c r="H74" s="65">
        <v>28.92</v>
      </c>
      <c r="I74" s="100">
        <v>0.19097222222222221</v>
      </c>
      <c r="J74" s="68" t="s">
        <v>190</v>
      </c>
      <c r="K74" s="62" t="s">
        <v>605</v>
      </c>
    </row>
    <row r="75" spans="1:11" x14ac:dyDescent="0.2">
      <c r="A75" s="62"/>
      <c r="B75" s="63">
        <v>495</v>
      </c>
      <c r="C75" s="99" t="s">
        <v>596</v>
      </c>
      <c r="D75" s="64" t="s">
        <v>19</v>
      </c>
      <c r="E75" s="65">
        <v>28</v>
      </c>
      <c r="F75" s="66">
        <v>370</v>
      </c>
      <c r="G75" s="66">
        <v>370</v>
      </c>
      <c r="H75" s="65">
        <v>27.93</v>
      </c>
      <c r="I75" s="100">
        <v>0.17361111111111113</v>
      </c>
      <c r="J75" s="68"/>
      <c r="K75" s="62" t="s">
        <v>517</v>
      </c>
    </row>
    <row r="76" spans="1:11" x14ac:dyDescent="0.2">
      <c r="A76" s="62"/>
      <c r="B76" s="63">
        <v>494</v>
      </c>
      <c r="C76" s="99" t="s">
        <v>606</v>
      </c>
      <c r="D76" s="64" t="s">
        <v>16</v>
      </c>
      <c r="E76" s="65">
        <v>25.6</v>
      </c>
      <c r="F76" s="66">
        <v>950</v>
      </c>
      <c r="G76" s="66">
        <v>950</v>
      </c>
      <c r="H76" s="65">
        <v>25.39</v>
      </c>
      <c r="I76" s="100">
        <v>0.16319444444444445</v>
      </c>
      <c r="J76" s="68"/>
      <c r="K76" s="62" t="s">
        <v>517</v>
      </c>
    </row>
    <row r="77" spans="1:11" x14ac:dyDescent="0.2">
      <c r="A77" s="62"/>
      <c r="B77" s="63">
        <v>493</v>
      </c>
      <c r="C77" s="99" t="s">
        <v>606</v>
      </c>
      <c r="D77" s="64" t="s">
        <v>535</v>
      </c>
      <c r="E77" s="65">
        <v>29.1</v>
      </c>
      <c r="F77" s="66">
        <v>300</v>
      </c>
      <c r="G77" s="66">
        <v>300</v>
      </c>
      <c r="H77" s="65">
        <v>28.85</v>
      </c>
      <c r="I77" s="100">
        <v>0.15277777777777776</v>
      </c>
      <c r="J77" s="68"/>
      <c r="K77" s="62" t="s">
        <v>607</v>
      </c>
    </row>
    <row r="78" spans="1:11" x14ac:dyDescent="0.2">
      <c r="A78" s="62"/>
      <c r="B78" s="63">
        <v>492</v>
      </c>
      <c r="C78" s="99" t="s">
        <v>606</v>
      </c>
      <c r="D78" s="64" t="s">
        <v>16</v>
      </c>
      <c r="E78" s="65">
        <v>28.1</v>
      </c>
      <c r="F78" s="66">
        <v>1230</v>
      </c>
      <c r="G78" s="66">
        <v>1230</v>
      </c>
      <c r="H78" s="65">
        <v>27.89</v>
      </c>
      <c r="I78" s="100">
        <v>0.19791666666666666</v>
      </c>
      <c r="J78" s="68"/>
      <c r="K78" s="62" t="s">
        <v>517</v>
      </c>
    </row>
    <row r="79" spans="1:11" x14ac:dyDescent="0.2">
      <c r="A79" s="62"/>
      <c r="B79" s="63">
        <v>491</v>
      </c>
      <c r="C79" s="99" t="s">
        <v>606</v>
      </c>
      <c r="D79" s="64" t="s">
        <v>16</v>
      </c>
      <c r="E79" s="65">
        <v>27.2</v>
      </c>
      <c r="F79" s="66">
        <v>1110</v>
      </c>
      <c r="G79" s="66">
        <v>1110</v>
      </c>
      <c r="H79" s="65">
        <v>27.18</v>
      </c>
      <c r="I79" s="100">
        <v>0.1875</v>
      </c>
      <c r="J79" s="68"/>
      <c r="K79" s="62" t="s">
        <v>517</v>
      </c>
    </row>
    <row r="80" spans="1:11" x14ac:dyDescent="0.2">
      <c r="A80" s="62"/>
      <c r="B80" s="63">
        <v>490</v>
      </c>
      <c r="C80" s="99" t="s">
        <v>606</v>
      </c>
      <c r="D80" s="64" t="s">
        <v>557</v>
      </c>
      <c r="E80" s="65">
        <v>25.7</v>
      </c>
      <c r="F80" s="66">
        <v>1600</v>
      </c>
      <c r="G80" s="66">
        <v>1600</v>
      </c>
      <c r="H80" s="65">
        <v>25.64</v>
      </c>
      <c r="I80" s="100">
        <v>0.20486111111111113</v>
      </c>
      <c r="J80" s="68"/>
      <c r="K80" s="62" t="s">
        <v>517</v>
      </c>
    </row>
    <row r="81" spans="1:11" x14ac:dyDescent="0.2">
      <c r="A81" s="62"/>
      <c r="B81" s="63">
        <v>489</v>
      </c>
      <c r="C81" s="99" t="s">
        <v>606</v>
      </c>
      <c r="D81" s="64" t="s">
        <v>21</v>
      </c>
      <c r="E81" s="65">
        <v>25.3</v>
      </c>
      <c r="F81" s="66">
        <v>610</v>
      </c>
      <c r="G81" s="66">
        <v>610</v>
      </c>
      <c r="H81" s="65">
        <v>24.32</v>
      </c>
      <c r="I81" s="100">
        <v>0.16666666666666666</v>
      </c>
      <c r="J81" s="68"/>
      <c r="K81" s="62" t="s">
        <v>608</v>
      </c>
    </row>
    <row r="82" spans="1:11" x14ac:dyDescent="0.2">
      <c r="A82" s="62"/>
      <c r="B82" s="63">
        <v>488</v>
      </c>
      <c r="C82" s="99" t="s">
        <v>606</v>
      </c>
      <c r="D82" s="64" t="s">
        <v>16</v>
      </c>
      <c r="E82" s="65">
        <v>29.2</v>
      </c>
      <c r="F82" s="66">
        <v>1780</v>
      </c>
      <c r="G82" s="66">
        <v>1780</v>
      </c>
      <c r="H82" s="65">
        <v>28.97</v>
      </c>
      <c r="I82" s="100">
        <v>0.24652777777777779</v>
      </c>
      <c r="J82" s="68"/>
      <c r="K82" s="62" t="s">
        <v>609</v>
      </c>
    </row>
    <row r="83" spans="1:11" x14ac:dyDescent="0.2">
      <c r="A83" s="62"/>
      <c r="B83" s="63">
        <v>487</v>
      </c>
      <c r="C83" s="99" t="s">
        <v>606</v>
      </c>
      <c r="D83" s="64" t="s">
        <v>16</v>
      </c>
      <c r="E83" s="65">
        <v>27.8</v>
      </c>
      <c r="F83" s="66">
        <v>1410</v>
      </c>
      <c r="G83" s="66">
        <v>1410</v>
      </c>
      <c r="H83" s="65">
        <v>26.33</v>
      </c>
      <c r="I83" s="100">
        <v>0.21527777777777779</v>
      </c>
      <c r="J83" s="68"/>
      <c r="K83" s="62" t="s">
        <v>517</v>
      </c>
    </row>
    <row r="84" spans="1:11" x14ac:dyDescent="0.2">
      <c r="A84" s="62"/>
      <c r="B84" s="63">
        <v>486</v>
      </c>
      <c r="C84" s="99" t="s">
        <v>606</v>
      </c>
      <c r="D84" s="64" t="s">
        <v>16</v>
      </c>
      <c r="E84" s="65">
        <v>25.1</v>
      </c>
      <c r="F84" s="66">
        <v>1550</v>
      </c>
      <c r="G84" s="66">
        <v>1550</v>
      </c>
      <c r="H84" s="65">
        <v>24.27</v>
      </c>
      <c r="I84" s="100">
        <v>0.21875</v>
      </c>
      <c r="J84" s="68" t="s">
        <v>610</v>
      </c>
      <c r="K84" s="62" t="s">
        <v>611</v>
      </c>
    </row>
    <row r="85" spans="1:11" x14ac:dyDescent="0.2">
      <c r="A85" s="62"/>
      <c r="B85" s="63">
        <v>485</v>
      </c>
      <c r="C85" s="99" t="s">
        <v>612</v>
      </c>
      <c r="D85" s="64" t="s">
        <v>16</v>
      </c>
      <c r="E85" s="65">
        <v>30.1</v>
      </c>
      <c r="F85" s="66">
        <v>2150</v>
      </c>
      <c r="G85" s="66">
        <v>2150</v>
      </c>
      <c r="H85" s="65">
        <v>28.64</v>
      </c>
      <c r="I85" s="100">
        <v>0.23958333333333334</v>
      </c>
      <c r="J85" s="68"/>
      <c r="K85" s="62" t="s">
        <v>517</v>
      </c>
    </row>
    <row r="86" spans="1:11" x14ac:dyDescent="0.2">
      <c r="A86" s="62"/>
      <c r="B86" s="63">
        <v>484</v>
      </c>
      <c r="C86" s="99" t="s">
        <v>612</v>
      </c>
      <c r="D86" s="64" t="s">
        <v>16</v>
      </c>
      <c r="E86" s="65">
        <v>25.3</v>
      </c>
      <c r="F86" s="66">
        <v>1600</v>
      </c>
      <c r="G86" s="66">
        <v>1600</v>
      </c>
      <c r="H86" s="65">
        <v>24.9</v>
      </c>
      <c r="I86" s="100">
        <v>0.20486111111111113</v>
      </c>
      <c r="J86" s="68"/>
      <c r="K86" s="62" t="s">
        <v>613</v>
      </c>
    </row>
    <row r="87" spans="1:11" x14ac:dyDescent="0.2">
      <c r="A87" s="62"/>
      <c r="B87" s="63">
        <v>483</v>
      </c>
      <c r="C87" s="99" t="s">
        <v>612</v>
      </c>
      <c r="D87" s="64" t="s">
        <v>16</v>
      </c>
      <c r="E87" s="65">
        <v>24.8</v>
      </c>
      <c r="F87" s="66">
        <v>1440</v>
      </c>
      <c r="G87" s="66">
        <v>1440</v>
      </c>
      <c r="H87" s="65">
        <v>23.2</v>
      </c>
      <c r="I87" s="100">
        <v>0.19236111111111112</v>
      </c>
      <c r="J87" s="68"/>
      <c r="K87" s="62" t="s">
        <v>517</v>
      </c>
    </row>
    <row r="88" spans="1:11" x14ac:dyDescent="0.2">
      <c r="A88" s="62"/>
      <c r="B88" s="63">
        <v>482</v>
      </c>
      <c r="C88" s="99" t="s">
        <v>612</v>
      </c>
      <c r="D88" s="64" t="s">
        <v>21</v>
      </c>
      <c r="E88" s="65">
        <v>23.1</v>
      </c>
      <c r="F88" s="66">
        <v>870</v>
      </c>
      <c r="G88" s="66">
        <v>870</v>
      </c>
      <c r="H88" s="65">
        <v>23.08</v>
      </c>
      <c r="I88" s="100">
        <v>0.1875</v>
      </c>
      <c r="J88" s="68" t="s">
        <v>190</v>
      </c>
      <c r="K88" s="62" t="s">
        <v>614</v>
      </c>
    </row>
    <row r="89" spans="1:11" x14ac:dyDescent="0.2">
      <c r="A89" s="62"/>
      <c r="B89" s="63">
        <v>481</v>
      </c>
      <c r="C89" s="99" t="s">
        <v>612</v>
      </c>
      <c r="D89" s="64" t="s">
        <v>21</v>
      </c>
      <c r="E89" s="65">
        <v>27</v>
      </c>
      <c r="F89" s="66">
        <v>640</v>
      </c>
      <c r="G89" s="66">
        <v>640</v>
      </c>
      <c r="H89" s="65">
        <v>26.52</v>
      </c>
      <c r="I89" s="100">
        <v>0.22569444444444445</v>
      </c>
      <c r="J89" s="68"/>
      <c r="K89" s="62" t="s">
        <v>615</v>
      </c>
    </row>
    <row r="90" spans="1:11" x14ac:dyDescent="0.2">
      <c r="A90" s="62"/>
      <c r="B90" s="63">
        <v>480</v>
      </c>
      <c r="C90" s="99" t="s">
        <v>612</v>
      </c>
      <c r="D90" s="64" t="s">
        <v>20</v>
      </c>
      <c r="E90" s="65">
        <v>28.9</v>
      </c>
      <c r="F90" s="66">
        <v>550</v>
      </c>
      <c r="G90" s="66">
        <v>550</v>
      </c>
      <c r="H90" s="65">
        <v>28.77</v>
      </c>
      <c r="I90" s="100">
        <v>0.19583333333333333</v>
      </c>
      <c r="J90" s="68" t="s">
        <v>197</v>
      </c>
      <c r="K90" s="62" t="s">
        <v>517</v>
      </c>
    </row>
    <row r="91" spans="1:11" x14ac:dyDescent="0.2">
      <c r="A91" s="62"/>
      <c r="B91" s="63">
        <v>479</v>
      </c>
      <c r="C91" s="99" t="s">
        <v>616</v>
      </c>
      <c r="D91" s="64" t="s">
        <v>16</v>
      </c>
      <c r="E91" s="65">
        <v>30.7</v>
      </c>
      <c r="F91" s="66">
        <v>960</v>
      </c>
      <c r="G91" s="66">
        <v>960</v>
      </c>
      <c r="H91" s="65">
        <v>29.24</v>
      </c>
      <c r="I91" s="100">
        <v>0.22569444444444445</v>
      </c>
      <c r="J91" s="68"/>
      <c r="K91" s="62" t="s">
        <v>517</v>
      </c>
    </row>
    <row r="92" spans="1:11" x14ac:dyDescent="0.2">
      <c r="A92" s="62"/>
      <c r="B92" s="63">
        <v>478</v>
      </c>
      <c r="C92" s="99" t="s">
        <v>616</v>
      </c>
      <c r="D92" s="64" t="s">
        <v>21</v>
      </c>
      <c r="E92" s="65">
        <v>22</v>
      </c>
      <c r="F92" s="66">
        <v>340</v>
      </c>
      <c r="G92" s="66">
        <v>340</v>
      </c>
      <c r="H92" s="65">
        <v>21.86</v>
      </c>
      <c r="I92" s="100">
        <v>0.15625</v>
      </c>
      <c r="J92" s="68" t="s">
        <v>197</v>
      </c>
      <c r="K92" s="62" t="s">
        <v>617</v>
      </c>
    </row>
    <row r="93" spans="1:11" x14ac:dyDescent="0.2">
      <c r="A93" s="62"/>
      <c r="B93" s="63">
        <v>477</v>
      </c>
      <c r="C93" s="99" t="s">
        <v>616</v>
      </c>
      <c r="D93" s="64" t="s">
        <v>21</v>
      </c>
      <c r="E93" s="65">
        <v>19.2</v>
      </c>
      <c r="F93" s="66">
        <v>500</v>
      </c>
      <c r="G93" s="66">
        <v>500</v>
      </c>
      <c r="H93" s="65">
        <v>18.940000000000001</v>
      </c>
      <c r="I93" s="100">
        <v>0.14583333333333334</v>
      </c>
      <c r="J93" s="68" t="s">
        <v>618</v>
      </c>
      <c r="K93" s="62" t="s">
        <v>619</v>
      </c>
    </row>
    <row r="94" spans="1:11" x14ac:dyDescent="0.2">
      <c r="A94" s="62"/>
      <c r="B94" s="63">
        <v>476</v>
      </c>
      <c r="C94" s="99" t="s">
        <v>616</v>
      </c>
      <c r="D94" s="64" t="s">
        <v>20</v>
      </c>
      <c r="E94" s="65">
        <v>27.9</v>
      </c>
      <c r="F94" s="66">
        <v>1020</v>
      </c>
      <c r="G94" s="66">
        <v>1020</v>
      </c>
      <c r="H94" s="65">
        <v>27.65</v>
      </c>
      <c r="I94" s="100">
        <v>0.18055555555555555</v>
      </c>
      <c r="J94" s="68"/>
      <c r="K94" s="62" t="s">
        <v>620</v>
      </c>
    </row>
    <row r="95" spans="1:11" x14ac:dyDescent="0.2">
      <c r="A95" s="62"/>
      <c r="B95" s="63">
        <v>475</v>
      </c>
      <c r="C95" s="99" t="s">
        <v>616</v>
      </c>
      <c r="D95" s="64" t="s">
        <v>20</v>
      </c>
      <c r="E95" s="65">
        <v>31</v>
      </c>
      <c r="F95" s="66">
        <v>645</v>
      </c>
      <c r="G95" s="66">
        <v>645</v>
      </c>
      <c r="H95" s="65">
        <v>30.5</v>
      </c>
      <c r="I95" s="100">
        <v>0.16666666666666666</v>
      </c>
      <c r="J95" s="68"/>
      <c r="K95" s="62" t="s">
        <v>621</v>
      </c>
    </row>
    <row r="96" spans="1:11" x14ac:dyDescent="0.2">
      <c r="A96" s="62"/>
      <c r="B96" s="63">
        <v>474</v>
      </c>
      <c r="C96" s="99" t="s">
        <v>616</v>
      </c>
      <c r="D96" s="64" t="s">
        <v>21</v>
      </c>
      <c r="E96" s="65">
        <v>27.1</v>
      </c>
      <c r="F96" s="66">
        <v>690</v>
      </c>
      <c r="G96" s="66">
        <v>690</v>
      </c>
      <c r="H96" s="65">
        <v>25.81</v>
      </c>
      <c r="I96" s="100">
        <v>0.17708333333333334</v>
      </c>
      <c r="J96" s="68"/>
      <c r="K96" s="62" t="s">
        <v>622</v>
      </c>
    </row>
    <row r="97" spans="1:11" x14ac:dyDescent="0.2">
      <c r="A97" s="62"/>
      <c r="B97" s="63">
        <v>473</v>
      </c>
      <c r="C97" s="99" t="s">
        <v>616</v>
      </c>
      <c r="D97" s="64" t="s">
        <v>20</v>
      </c>
      <c r="E97" s="65">
        <v>27.6</v>
      </c>
      <c r="F97" s="66">
        <v>910</v>
      </c>
      <c r="G97" s="66">
        <v>910</v>
      </c>
      <c r="H97" s="65">
        <v>27.43</v>
      </c>
      <c r="I97" s="100">
        <v>0.18055555555555555</v>
      </c>
      <c r="J97" s="68"/>
      <c r="K97" s="62" t="s">
        <v>517</v>
      </c>
    </row>
    <row r="98" spans="1:11" x14ac:dyDescent="0.2">
      <c r="A98" s="62"/>
      <c r="B98" s="63">
        <v>472</v>
      </c>
      <c r="C98" s="99" t="s">
        <v>616</v>
      </c>
      <c r="D98" s="64" t="s">
        <v>20</v>
      </c>
      <c r="E98" s="65">
        <v>30.2</v>
      </c>
      <c r="F98" s="66">
        <v>790</v>
      </c>
      <c r="G98" s="66">
        <v>790</v>
      </c>
      <c r="H98" s="65">
        <v>29.84</v>
      </c>
      <c r="I98" s="100">
        <v>0.17361111111111113</v>
      </c>
      <c r="J98" s="68"/>
      <c r="K98" s="62" t="s">
        <v>517</v>
      </c>
    </row>
    <row r="99" spans="1:11" x14ac:dyDescent="0.2">
      <c r="A99" s="62"/>
      <c r="B99" s="63">
        <v>471</v>
      </c>
      <c r="C99" s="99" t="s">
        <v>623</v>
      </c>
      <c r="D99" s="64" t="s">
        <v>20</v>
      </c>
      <c r="E99" s="65">
        <v>33.299999999999997</v>
      </c>
      <c r="F99" s="66">
        <v>730</v>
      </c>
      <c r="G99" s="66">
        <v>730</v>
      </c>
      <c r="H99" s="65">
        <v>33.04</v>
      </c>
      <c r="I99" s="100">
        <v>0.20555555555555557</v>
      </c>
      <c r="J99" s="68"/>
      <c r="K99" s="62" t="s">
        <v>517</v>
      </c>
    </row>
    <row r="100" spans="1:11" x14ac:dyDescent="0.2">
      <c r="A100" s="62"/>
      <c r="B100" s="63">
        <v>470</v>
      </c>
      <c r="C100" s="99" t="s">
        <v>623</v>
      </c>
      <c r="D100" s="64" t="s">
        <v>20</v>
      </c>
      <c r="E100" s="65">
        <v>34.4</v>
      </c>
      <c r="F100" s="66">
        <v>850</v>
      </c>
      <c r="G100" s="66">
        <v>850</v>
      </c>
      <c r="H100" s="65">
        <v>33.96</v>
      </c>
      <c r="I100" s="100">
        <v>0.20833333333333334</v>
      </c>
      <c r="J100" s="68"/>
      <c r="K100" s="62" t="s">
        <v>517</v>
      </c>
    </row>
    <row r="101" spans="1:11" x14ac:dyDescent="0.2">
      <c r="A101" s="62"/>
      <c r="B101" s="63">
        <v>469</v>
      </c>
      <c r="C101" s="99" t="s">
        <v>623</v>
      </c>
      <c r="D101" s="64" t="s">
        <v>21</v>
      </c>
      <c r="E101" s="65">
        <v>20.7</v>
      </c>
      <c r="F101" s="66">
        <v>850</v>
      </c>
      <c r="G101" s="66">
        <v>850</v>
      </c>
      <c r="H101" s="65">
        <v>20</v>
      </c>
      <c r="I101" s="100">
        <v>0.17847222222222223</v>
      </c>
      <c r="J101" s="68"/>
      <c r="K101" s="62" t="s">
        <v>624</v>
      </c>
    </row>
    <row r="102" spans="1:11" x14ac:dyDescent="0.2">
      <c r="A102" s="62"/>
      <c r="B102" s="63">
        <v>468</v>
      </c>
      <c r="C102" s="99" t="s">
        <v>623</v>
      </c>
      <c r="D102" s="64" t="s">
        <v>20</v>
      </c>
      <c r="E102" s="65">
        <v>28.1</v>
      </c>
      <c r="F102" s="66">
        <v>1100</v>
      </c>
      <c r="G102" s="66">
        <v>1100</v>
      </c>
      <c r="H102" s="65">
        <v>26.45</v>
      </c>
      <c r="I102" s="100">
        <v>0.19097222222222221</v>
      </c>
      <c r="J102" s="68"/>
      <c r="K102" s="62" t="s">
        <v>625</v>
      </c>
    </row>
    <row r="103" spans="1:11" x14ac:dyDescent="0.2">
      <c r="A103" s="62"/>
      <c r="B103" s="63">
        <v>467</v>
      </c>
      <c r="C103" s="99" t="s">
        <v>623</v>
      </c>
      <c r="D103" s="64" t="s">
        <v>626</v>
      </c>
      <c r="E103" s="65">
        <v>31</v>
      </c>
      <c r="F103" s="66">
        <v>190</v>
      </c>
      <c r="G103" s="66">
        <v>190</v>
      </c>
      <c r="H103" s="65">
        <v>30.9</v>
      </c>
      <c r="I103" s="100">
        <v>0.20486111111111113</v>
      </c>
      <c r="J103" s="68"/>
      <c r="K103" s="62" t="s">
        <v>627</v>
      </c>
    </row>
    <row r="104" spans="1:11" x14ac:dyDescent="0.2">
      <c r="A104" s="62"/>
      <c r="B104" s="63">
        <v>466</v>
      </c>
      <c r="C104" s="99" t="s">
        <v>623</v>
      </c>
      <c r="D104" s="64" t="s">
        <v>21</v>
      </c>
      <c r="E104" s="65">
        <v>26.6</v>
      </c>
      <c r="F104" s="66">
        <v>1170</v>
      </c>
      <c r="G104" s="66">
        <v>1170</v>
      </c>
      <c r="H104" s="65">
        <v>25.33</v>
      </c>
      <c r="I104" s="100">
        <v>0.20138888888888887</v>
      </c>
      <c r="J104" s="68"/>
      <c r="K104" s="62" t="s">
        <v>628</v>
      </c>
    </row>
    <row r="105" spans="1:11" x14ac:dyDescent="0.2">
      <c r="A105" s="62"/>
      <c r="B105" s="63">
        <v>465</v>
      </c>
      <c r="C105" s="99" t="s">
        <v>623</v>
      </c>
      <c r="D105" s="64" t="s">
        <v>14</v>
      </c>
      <c r="E105" s="65">
        <v>23.2</v>
      </c>
      <c r="F105" s="66">
        <v>370</v>
      </c>
      <c r="G105" s="66">
        <v>370</v>
      </c>
      <c r="H105" s="65">
        <v>23</v>
      </c>
      <c r="I105" s="100">
        <v>0.14583333333333334</v>
      </c>
      <c r="J105" s="68"/>
      <c r="K105" s="62" t="s">
        <v>629</v>
      </c>
    </row>
    <row r="106" spans="1:11" x14ac:dyDescent="0.2">
      <c r="A106" s="62"/>
      <c r="B106" s="63">
        <v>464</v>
      </c>
      <c r="C106" s="99" t="s">
        <v>623</v>
      </c>
      <c r="D106" s="64" t="s">
        <v>21</v>
      </c>
      <c r="E106" s="65">
        <v>27.2</v>
      </c>
      <c r="F106" s="66">
        <v>770</v>
      </c>
      <c r="G106" s="66">
        <v>770</v>
      </c>
      <c r="H106" s="65">
        <v>25.86</v>
      </c>
      <c r="I106" s="100">
        <v>0.23263888888888887</v>
      </c>
      <c r="J106" s="68" t="s">
        <v>197</v>
      </c>
      <c r="K106" s="62" t="s">
        <v>630</v>
      </c>
    </row>
    <row r="107" spans="1:11" x14ac:dyDescent="0.2">
      <c r="A107" s="62"/>
      <c r="B107" s="63">
        <v>463</v>
      </c>
      <c r="C107" s="99" t="s">
        <v>623</v>
      </c>
      <c r="D107" s="64" t="s">
        <v>21</v>
      </c>
      <c r="E107" s="65">
        <v>30.2</v>
      </c>
      <c r="F107" s="66">
        <v>870</v>
      </c>
      <c r="G107" s="66">
        <v>870</v>
      </c>
      <c r="H107" s="65">
        <v>28.62</v>
      </c>
      <c r="I107" s="100">
        <v>0.21180555555555555</v>
      </c>
      <c r="J107" s="68" t="s">
        <v>631</v>
      </c>
      <c r="K107" s="62" t="s">
        <v>632</v>
      </c>
    </row>
    <row r="108" spans="1:11" x14ac:dyDescent="0.2">
      <c r="A108" s="62"/>
      <c r="B108" s="63">
        <v>462</v>
      </c>
      <c r="C108" s="99" t="s">
        <v>623</v>
      </c>
      <c r="D108" s="64" t="s">
        <v>20</v>
      </c>
      <c r="E108" s="65">
        <v>30.5</v>
      </c>
      <c r="F108" s="66">
        <v>1070</v>
      </c>
      <c r="G108" s="66">
        <v>1070</v>
      </c>
      <c r="H108" s="65">
        <v>30.25</v>
      </c>
      <c r="I108" s="100">
        <v>0.20486111111111113</v>
      </c>
      <c r="J108" s="68"/>
      <c r="K108" s="62" t="s">
        <v>517</v>
      </c>
    </row>
  </sheetData>
  <pageMargins left="0.75" right="0.75" top="1" bottom="1" header="0.5" footer="0.5"/>
  <pageSetup paperSize="9" orientation="portrait" horizontalDpi="4294967292" verticalDpi="4294967292"/>
  <ignoredErrors>
    <ignoredError sqref="I8 H4 G7 F6 E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22"/>
  <sheetViews>
    <sheetView workbookViewId="0">
      <selection activeCell="A117" sqref="A117"/>
    </sheetView>
  </sheetViews>
  <sheetFormatPr baseColWidth="10" defaultColWidth="11" defaultRowHeight="16" x14ac:dyDescent="0.2"/>
  <cols>
    <col min="1" max="1" width="3.5" customWidth="1"/>
    <col min="3" max="3" width="16.33203125" customWidth="1"/>
    <col min="4" max="4" width="15" customWidth="1"/>
    <col min="5" max="5" width="12.33203125" customWidth="1"/>
    <col min="6" max="6" width="11.83203125" customWidth="1"/>
    <col min="7" max="7" width="11.6640625" customWidth="1"/>
    <col min="8" max="8" width="16.33203125" customWidth="1"/>
    <col min="9" max="9" width="12.1640625" customWidth="1"/>
    <col min="10" max="10" width="31.83203125" customWidth="1"/>
    <col min="11" max="11" width="74.33203125" customWidth="1"/>
  </cols>
  <sheetData>
    <row r="1" spans="1:11" x14ac:dyDescent="0.2">
      <c r="A1" s="62"/>
      <c r="B1" s="63"/>
      <c r="C1" s="64"/>
      <c r="D1" s="64"/>
      <c r="E1" s="65"/>
      <c r="F1" s="66"/>
      <c r="G1" s="66"/>
      <c r="H1" s="65"/>
      <c r="I1" s="67"/>
      <c r="J1" s="68"/>
      <c r="K1" s="62"/>
    </row>
    <row r="2" spans="1:11" ht="47" x14ac:dyDescent="0.55000000000000004">
      <c r="A2" s="69"/>
      <c r="B2" s="70" t="s">
        <v>0</v>
      </c>
      <c r="C2" s="70"/>
      <c r="D2" s="70"/>
      <c r="E2" s="71"/>
      <c r="F2" s="72"/>
      <c r="G2" s="72"/>
      <c r="H2" s="71"/>
      <c r="I2" s="73"/>
      <c r="J2" s="74"/>
      <c r="K2" s="69"/>
    </row>
    <row r="3" spans="1:11" x14ac:dyDescent="0.2">
      <c r="A3" s="62"/>
      <c r="B3" s="63"/>
      <c r="C3" s="64"/>
      <c r="D3" s="64"/>
      <c r="E3" s="65"/>
      <c r="F3" s="66"/>
      <c r="G3" s="66"/>
      <c r="H3" s="65"/>
      <c r="I3" s="67"/>
      <c r="J3" s="68"/>
      <c r="K3" s="62"/>
    </row>
    <row r="4" spans="1:11" x14ac:dyDescent="0.2">
      <c r="A4" s="75"/>
      <c r="B4" s="76" t="s">
        <v>1</v>
      </c>
      <c r="C4" s="76"/>
      <c r="D4" s="77"/>
      <c r="E4" s="78"/>
      <c r="F4" s="79"/>
      <c r="G4" s="79"/>
      <c r="H4" s="78">
        <f>SUM(H11:H122)</f>
        <v>2856.8100000000004</v>
      </c>
      <c r="I4" s="80"/>
      <c r="J4" s="81"/>
      <c r="K4" s="82"/>
    </row>
    <row r="5" spans="1:11" x14ac:dyDescent="0.2">
      <c r="A5" s="75"/>
      <c r="B5" s="83" t="s">
        <v>2</v>
      </c>
      <c r="C5" s="83"/>
      <c r="D5" s="84"/>
      <c r="E5" s="85">
        <f>SUM(E11:E122)</f>
        <v>2970.949999999998</v>
      </c>
      <c r="F5" s="86"/>
      <c r="G5" s="86"/>
      <c r="H5" s="85"/>
      <c r="I5" s="87"/>
      <c r="J5" s="88"/>
      <c r="K5" s="89"/>
    </row>
    <row r="6" spans="1:11" x14ac:dyDescent="0.2">
      <c r="A6" s="75"/>
      <c r="B6" s="76" t="s">
        <v>348</v>
      </c>
      <c r="C6" s="76"/>
      <c r="D6" s="77"/>
      <c r="E6" s="78"/>
      <c r="F6" s="79">
        <f>SUM(F11:F122)</f>
        <v>146200</v>
      </c>
      <c r="G6" s="79"/>
      <c r="H6" s="78"/>
      <c r="I6" s="80"/>
      <c r="J6" s="81"/>
      <c r="K6" s="82"/>
    </row>
    <row r="7" spans="1:11" x14ac:dyDescent="0.2">
      <c r="A7" s="75"/>
      <c r="B7" s="83" t="s">
        <v>349</v>
      </c>
      <c r="C7" s="83"/>
      <c r="D7" s="84"/>
      <c r="E7" s="85"/>
      <c r="F7" s="86"/>
      <c r="G7" s="86">
        <f>SUM(G11:G122)</f>
        <v>146400</v>
      </c>
      <c r="H7" s="85"/>
      <c r="I7" s="87"/>
      <c r="J7" s="88"/>
      <c r="K7" s="89"/>
    </row>
    <row r="8" spans="1:11" x14ac:dyDescent="0.2">
      <c r="A8" s="75"/>
      <c r="B8" s="76" t="s">
        <v>4</v>
      </c>
      <c r="C8" s="76"/>
      <c r="D8" s="76"/>
      <c r="E8" s="78"/>
      <c r="F8" s="79"/>
      <c r="G8" s="79"/>
      <c r="H8" s="78"/>
      <c r="I8" s="90">
        <f>SUM(I11:I122)</f>
        <v>23.16180555555556</v>
      </c>
      <c r="J8" s="81"/>
      <c r="K8" s="82"/>
    </row>
    <row r="9" spans="1:11" x14ac:dyDescent="0.2">
      <c r="A9" s="62"/>
      <c r="B9" s="63"/>
      <c r="C9" s="64"/>
      <c r="D9" s="64"/>
      <c r="E9" s="65"/>
      <c r="F9" s="66"/>
      <c r="G9" s="66"/>
      <c r="H9" s="65"/>
      <c r="I9" s="67"/>
      <c r="J9" s="68"/>
      <c r="K9" s="62"/>
    </row>
    <row r="10" spans="1:11" ht="19" x14ac:dyDescent="0.25">
      <c r="A10" s="91"/>
      <c r="B10" s="92" t="s">
        <v>62</v>
      </c>
      <c r="C10" s="93" t="s">
        <v>63</v>
      </c>
      <c r="D10" s="93" t="s">
        <v>64</v>
      </c>
      <c r="E10" s="94" t="s">
        <v>65</v>
      </c>
      <c r="F10" s="95" t="s">
        <v>242</v>
      </c>
      <c r="G10" s="95" t="s">
        <v>350</v>
      </c>
      <c r="H10" s="94" t="s">
        <v>48</v>
      </c>
      <c r="I10" s="96" t="s">
        <v>49</v>
      </c>
      <c r="J10" s="97" t="s">
        <v>67</v>
      </c>
      <c r="K10" s="98" t="s">
        <v>68</v>
      </c>
    </row>
    <row r="11" spans="1:11" x14ac:dyDescent="0.2">
      <c r="A11" s="62"/>
      <c r="B11" s="63"/>
      <c r="C11" s="99"/>
      <c r="D11" s="64"/>
      <c r="E11" s="65"/>
      <c r="F11" s="66"/>
      <c r="G11" s="66"/>
      <c r="H11" s="65"/>
      <c r="I11" s="100"/>
      <c r="J11" s="68"/>
      <c r="K11" s="62"/>
    </row>
    <row r="12" spans="1:11" x14ac:dyDescent="0.2">
      <c r="A12" s="62"/>
      <c r="B12" s="63">
        <v>461</v>
      </c>
      <c r="C12" s="99" t="s">
        <v>633</v>
      </c>
      <c r="D12" s="64" t="s">
        <v>626</v>
      </c>
      <c r="E12" s="65">
        <v>23.2</v>
      </c>
      <c r="F12" s="66">
        <v>1000</v>
      </c>
      <c r="G12" s="66">
        <v>1000</v>
      </c>
      <c r="H12" s="65">
        <v>21.68</v>
      </c>
      <c r="I12" s="100">
        <v>0.15277777777777776</v>
      </c>
      <c r="J12" s="68"/>
      <c r="K12" s="62" t="s">
        <v>634</v>
      </c>
    </row>
    <row r="13" spans="1:11" x14ac:dyDescent="0.2">
      <c r="A13" s="62"/>
      <c r="B13" s="63">
        <v>460</v>
      </c>
      <c r="C13" s="99" t="s">
        <v>633</v>
      </c>
      <c r="D13" s="64" t="s">
        <v>20</v>
      </c>
      <c r="E13" s="65">
        <v>25.3</v>
      </c>
      <c r="F13" s="66">
        <v>860</v>
      </c>
      <c r="G13" s="66">
        <v>860</v>
      </c>
      <c r="H13" s="65">
        <v>24.62</v>
      </c>
      <c r="I13" s="100">
        <v>0.17361111111111113</v>
      </c>
      <c r="J13" s="68" t="s">
        <v>197</v>
      </c>
      <c r="K13" s="62" t="s">
        <v>517</v>
      </c>
    </row>
    <row r="14" spans="1:11" x14ac:dyDescent="0.2">
      <c r="A14" s="62"/>
      <c r="B14" s="63">
        <v>459</v>
      </c>
      <c r="C14" s="99" t="s">
        <v>633</v>
      </c>
      <c r="D14" s="64" t="s">
        <v>16</v>
      </c>
      <c r="E14" s="65">
        <v>30.2</v>
      </c>
      <c r="F14" s="66">
        <v>1620</v>
      </c>
      <c r="G14" s="66">
        <v>1620</v>
      </c>
      <c r="H14" s="65">
        <v>29.91</v>
      </c>
      <c r="I14" s="100">
        <v>0.25</v>
      </c>
      <c r="J14" s="68"/>
      <c r="K14" s="62" t="s">
        <v>517</v>
      </c>
    </row>
    <row r="15" spans="1:11" x14ac:dyDescent="0.2">
      <c r="A15" s="62"/>
      <c r="B15" s="63">
        <v>458</v>
      </c>
      <c r="C15" s="99" t="s">
        <v>633</v>
      </c>
      <c r="D15" s="64" t="s">
        <v>21</v>
      </c>
      <c r="E15" s="65">
        <v>30.8</v>
      </c>
      <c r="F15" s="66">
        <v>630</v>
      </c>
      <c r="G15" s="66">
        <v>630</v>
      </c>
      <c r="H15" s="65">
        <v>30.69</v>
      </c>
      <c r="I15" s="100">
        <v>0.21180555555555555</v>
      </c>
      <c r="J15" s="68"/>
      <c r="K15" s="62" t="s">
        <v>635</v>
      </c>
    </row>
    <row r="16" spans="1:11" x14ac:dyDescent="0.2">
      <c r="A16" s="62"/>
      <c r="B16" s="63">
        <v>457</v>
      </c>
      <c r="C16" s="99" t="s">
        <v>633</v>
      </c>
      <c r="D16" s="64" t="s">
        <v>21</v>
      </c>
      <c r="E16" s="65">
        <v>35.799999999999997</v>
      </c>
      <c r="F16" s="66">
        <v>1230</v>
      </c>
      <c r="G16" s="66">
        <v>1230</v>
      </c>
      <c r="H16" s="65">
        <v>34.229999999999997</v>
      </c>
      <c r="I16" s="100">
        <v>0.2638888888888889</v>
      </c>
      <c r="J16" s="68"/>
      <c r="K16" s="62" t="s">
        <v>636</v>
      </c>
    </row>
    <row r="17" spans="1:11" x14ac:dyDescent="0.2">
      <c r="A17" s="62"/>
      <c r="B17" s="63">
        <v>456</v>
      </c>
      <c r="C17" s="99" t="s">
        <v>633</v>
      </c>
      <c r="D17" s="64" t="s">
        <v>20</v>
      </c>
      <c r="E17" s="65">
        <v>19.2</v>
      </c>
      <c r="F17" s="66">
        <v>780</v>
      </c>
      <c r="G17" s="66">
        <v>780</v>
      </c>
      <c r="H17" s="65">
        <v>19.059999999999999</v>
      </c>
      <c r="I17" s="100">
        <v>0.1423611111111111</v>
      </c>
      <c r="J17" s="68" t="s">
        <v>197</v>
      </c>
      <c r="K17" s="62" t="s">
        <v>637</v>
      </c>
    </row>
    <row r="18" spans="1:11" x14ac:dyDescent="0.2">
      <c r="A18" s="62"/>
      <c r="B18" s="63">
        <v>455</v>
      </c>
      <c r="C18" s="99" t="s">
        <v>633</v>
      </c>
      <c r="D18" s="64" t="s">
        <v>20</v>
      </c>
      <c r="E18" s="65">
        <v>21.9</v>
      </c>
      <c r="F18" s="66">
        <v>560</v>
      </c>
      <c r="G18" s="66">
        <v>560</v>
      </c>
      <c r="H18" s="65">
        <v>21.54</v>
      </c>
      <c r="I18" s="100">
        <v>0.1423611111111111</v>
      </c>
      <c r="J18" s="68"/>
      <c r="K18" s="62" t="s">
        <v>517</v>
      </c>
    </row>
    <row r="19" spans="1:11" x14ac:dyDescent="0.2">
      <c r="A19" s="62"/>
      <c r="B19" s="63">
        <v>454</v>
      </c>
      <c r="C19" s="99" t="s">
        <v>633</v>
      </c>
      <c r="D19" s="64" t="s">
        <v>16</v>
      </c>
      <c r="E19" s="65">
        <v>23.8</v>
      </c>
      <c r="F19" s="66">
        <v>710</v>
      </c>
      <c r="G19" s="66">
        <v>710</v>
      </c>
      <c r="H19" s="65">
        <v>23.7</v>
      </c>
      <c r="I19" s="100">
        <v>0.16319444444444445</v>
      </c>
      <c r="J19" s="68"/>
      <c r="K19" s="62" t="s">
        <v>517</v>
      </c>
    </row>
    <row r="20" spans="1:11" x14ac:dyDescent="0.2">
      <c r="A20" s="62"/>
      <c r="B20" s="63">
        <v>453</v>
      </c>
      <c r="C20" s="99" t="s">
        <v>633</v>
      </c>
      <c r="D20" s="64" t="s">
        <v>20</v>
      </c>
      <c r="E20" s="65">
        <v>30.1</v>
      </c>
      <c r="F20" s="66">
        <v>680</v>
      </c>
      <c r="G20" s="66">
        <v>680</v>
      </c>
      <c r="H20" s="65">
        <v>28.12</v>
      </c>
      <c r="I20" s="100">
        <v>0.19027777777777777</v>
      </c>
      <c r="J20" s="68"/>
      <c r="K20" s="62" t="s">
        <v>638</v>
      </c>
    </row>
    <row r="21" spans="1:11" x14ac:dyDescent="0.2">
      <c r="A21" s="62"/>
      <c r="B21" s="63">
        <v>452</v>
      </c>
      <c r="C21" s="99" t="s">
        <v>639</v>
      </c>
      <c r="D21" s="64" t="s">
        <v>16</v>
      </c>
      <c r="E21" s="65">
        <v>26.1</v>
      </c>
      <c r="F21" s="66">
        <v>1440</v>
      </c>
      <c r="G21" s="66">
        <v>1440</v>
      </c>
      <c r="H21" s="65">
        <v>25.74</v>
      </c>
      <c r="I21" s="100">
        <v>0.23263888888888887</v>
      </c>
      <c r="J21" s="68"/>
      <c r="K21" s="62" t="s">
        <v>640</v>
      </c>
    </row>
    <row r="22" spans="1:11" x14ac:dyDescent="0.2">
      <c r="A22" s="62"/>
      <c r="B22" s="63">
        <v>451</v>
      </c>
      <c r="C22" s="99" t="s">
        <v>639</v>
      </c>
      <c r="D22" s="64" t="s">
        <v>16</v>
      </c>
      <c r="E22" s="65">
        <v>26.5</v>
      </c>
      <c r="F22" s="66">
        <v>1300</v>
      </c>
      <c r="G22" s="66">
        <v>1300</v>
      </c>
      <c r="H22" s="65">
        <v>26.16</v>
      </c>
      <c r="I22" s="100">
        <v>0.20833333333333334</v>
      </c>
      <c r="J22" s="68"/>
      <c r="K22" s="62" t="s">
        <v>640</v>
      </c>
    </row>
    <row r="23" spans="1:11" x14ac:dyDescent="0.2">
      <c r="A23" s="62"/>
      <c r="B23" s="63">
        <v>450</v>
      </c>
      <c r="C23" s="99" t="s">
        <v>639</v>
      </c>
      <c r="D23" s="64" t="s">
        <v>16</v>
      </c>
      <c r="E23" s="65">
        <v>26.3</v>
      </c>
      <c r="F23" s="66">
        <v>2600</v>
      </c>
      <c r="G23" s="66">
        <v>2600</v>
      </c>
      <c r="H23" s="65">
        <v>26</v>
      </c>
      <c r="I23" s="100">
        <v>0.30555555555555552</v>
      </c>
      <c r="J23" s="68"/>
      <c r="K23" s="62" t="s">
        <v>641</v>
      </c>
    </row>
    <row r="24" spans="1:11" x14ac:dyDescent="0.2">
      <c r="A24" s="62"/>
      <c r="B24" s="63">
        <v>449</v>
      </c>
      <c r="C24" s="99" t="s">
        <v>639</v>
      </c>
      <c r="D24" s="64" t="s">
        <v>16</v>
      </c>
      <c r="E24" s="65">
        <v>21.74</v>
      </c>
      <c r="F24" s="66">
        <v>1110</v>
      </c>
      <c r="G24" s="66">
        <v>1110</v>
      </c>
      <c r="H24" s="65">
        <v>21.6</v>
      </c>
      <c r="I24" s="100">
        <v>0.15972222222222224</v>
      </c>
      <c r="J24" s="68" t="s">
        <v>197</v>
      </c>
      <c r="K24" s="62" t="s">
        <v>642</v>
      </c>
    </row>
    <row r="25" spans="1:11" x14ac:dyDescent="0.2">
      <c r="A25" s="62"/>
      <c r="B25" s="63">
        <v>448</v>
      </c>
      <c r="C25" s="99" t="s">
        <v>639</v>
      </c>
      <c r="D25" s="64" t="s">
        <v>16</v>
      </c>
      <c r="E25" s="65">
        <v>23.5</v>
      </c>
      <c r="F25" s="66">
        <v>1380</v>
      </c>
      <c r="G25" s="66">
        <v>1380</v>
      </c>
      <c r="H25" s="65">
        <v>23.5</v>
      </c>
      <c r="I25" s="100">
        <v>0.20138888888888887</v>
      </c>
      <c r="J25" s="68"/>
      <c r="K25" s="62" t="s">
        <v>517</v>
      </c>
    </row>
    <row r="26" spans="1:11" x14ac:dyDescent="0.2">
      <c r="A26" s="62"/>
      <c r="B26" s="63">
        <v>447</v>
      </c>
      <c r="C26" s="99" t="s">
        <v>639</v>
      </c>
      <c r="D26" s="64" t="s">
        <v>16</v>
      </c>
      <c r="E26" s="65">
        <v>24.7</v>
      </c>
      <c r="F26" s="66">
        <v>1560</v>
      </c>
      <c r="G26" s="66">
        <v>1560</v>
      </c>
      <c r="H26" s="65">
        <v>24.55</v>
      </c>
      <c r="I26" s="100">
        <v>0.22569444444444445</v>
      </c>
      <c r="J26" s="68"/>
      <c r="K26" s="62" t="s">
        <v>643</v>
      </c>
    </row>
    <row r="27" spans="1:11" x14ac:dyDescent="0.2">
      <c r="A27" s="62"/>
      <c r="B27" s="63">
        <v>446</v>
      </c>
      <c r="C27" s="99" t="s">
        <v>639</v>
      </c>
      <c r="D27" s="64" t="s">
        <v>21</v>
      </c>
      <c r="E27" s="65">
        <v>23.7</v>
      </c>
      <c r="F27" s="66">
        <v>980</v>
      </c>
      <c r="G27" s="66">
        <v>980</v>
      </c>
      <c r="H27" s="65">
        <v>23.22</v>
      </c>
      <c r="I27" s="100">
        <v>0.15277777777777776</v>
      </c>
      <c r="J27" s="68"/>
      <c r="K27" s="62" t="s">
        <v>517</v>
      </c>
    </row>
    <row r="28" spans="1:11" x14ac:dyDescent="0.2">
      <c r="A28" s="62"/>
      <c r="B28" s="63">
        <v>445</v>
      </c>
      <c r="C28" s="99" t="s">
        <v>639</v>
      </c>
      <c r="D28" s="64" t="s">
        <v>626</v>
      </c>
      <c r="E28" s="65">
        <v>23</v>
      </c>
      <c r="F28" s="66">
        <v>1000</v>
      </c>
      <c r="G28" s="66">
        <v>1000</v>
      </c>
      <c r="H28" s="65">
        <v>22.1</v>
      </c>
      <c r="I28" s="100">
        <v>0.17361111111111113</v>
      </c>
      <c r="J28" s="68" t="s">
        <v>197</v>
      </c>
      <c r="K28" s="62" t="s">
        <v>517</v>
      </c>
    </row>
    <row r="29" spans="1:11" x14ac:dyDescent="0.2">
      <c r="A29" s="62"/>
      <c r="B29" s="63">
        <v>444</v>
      </c>
      <c r="C29" s="99" t="s">
        <v>639</v>
      </c>
      <c r="D29" s="64" t="s">
        <v>16</v>
      </c>
      <c r="E29" s="65">
        <v>27.2</v>
      </c>
      <c r="F29" s="66">
        <v>1610</v>
      </c>
      <c r="G29" s="66">
        <v>1610</v>
      </c>
      <c r="H29" s="65">
        <v>27</v>
      </c>
      <c r="I29" s="100">
        <v>0.22916666666666666</v>
      </c>
      <c r="J29" s="68" t="s">
        <v>644</v>
      </c>
      <c r="K29" s="62" t="s">
        <v>645</v>
      </c>
    </row>
    <row r="30" spans="1:11" x14ac:dyDescent="0.2">
      <c r="A30" s="62"/>
      <c r="B30" s="63">
        <v>443</v>
      </c>
      <c r="C30" s="99" t="s">
        <v>646</v>
      </c>
      <c r="D30" s="64" t="s">
        <v>626</v>
      </c>
      <c r="E30" s="65">
        <v>24</v>
      </c>
      <c r="F30" s="66">
        <v>840</v>
      </c>
      <c r="G30" s="66">
        <v>840</v>
      </c>
      <c r="H30" s="65">
        <v>23.26</v>
      </c>
      <c r="I30" s="100">
        <v>0.15277777777777776</v>
      </c>
      <c r="J30" s="68"/>
      <c r="K30" s="62" t="s">
        <v>517</v>
      </c>
    </row>
    <row r="31" spans="1:11" x14ac:dyDescent="0.2">
      <c r="A31" s="62"/>
      <c r="B31" s="63">
        <v>442</v>
      </c>
      <c r="C31" s="99" t="s">
        <v>646</v>
      </c>
      <c r="D31" s="64" t="s">
        <v>16</v>
      </c>
      <c r="E31" s="65">
        <v>21.9</v>
      </c>
      <c r="F31" s="66">
        <v>1860</v>
      </c>
      <c r="G31" s="66">
        <v>1860</v>
      </c>
      <c r="H31" s="65">
        <v>21.71</v>
      </c>
      <c r="I31" s="100">
        <v>0.21527777777777779</v>
      </c>
      <c r="J31" s="68"/>
      <c r="K31" s="62" t="s">
        <v>517</v>
      </c>
    </row>
    <row r="32" spans="1:11" x14ac:dyDescent="0.2">
      <c r="A32" s="62"/>
      <c r="B32" s="63">
        <v>441</v>
      </c>
      <c r="C32" s="99" t="s">
        <v>646</v>
      </c>
      <c r="D32" s="64" t="s">
        <v>16</v>
      </c>
      <c r="E32" s="65">
        <v>24.8</v>
      </c>
      <c r="F32" s="66">
        <v>2100</v>
      </c>
      <c r="G32" s="66">
        <v>2100</v>
      </c>
      <c r="H32" s="65">
        <v>24.52</v>
      </c>
      <c r="I32" s="100">
        <v>0.35416666666666669</v>
      </c>
      <c r="J32" s="68" t="s">
        <v>647</v>
      </c>
      <c r="K32" s="62" t="s">
        <v>517</v>
      </c>
    </row>
    <row r="33" spans="1:11" x14ac:dyDescent="0.2">
      <c r="A33" s="62"/>
      <c r="B33" s="63">
        <v>440</v>
      </c>
      <c r="C33" s="99" t="s">
        <v>646</v>
      </c>
      <c r="D33" s="64" t="s">
        <v>19</v>
      </c>
      <c r="E33" s="65">
        <v>20.7</v>
      </c>
      <c r="F33" s="66">
        <v>1250</v>
      </c>
      <c r="G33" s="66">
        <v>1250</v>
      </c>
      <c r="H33" s="65">
        <v>19.95</v>
      </c>
      <c r="I33" s="100">
        <v>0.20138888888888887</v>
      </c>
      <c r="J33" s="68" t="s">
        <v>197</v>
      </c>
      <c r="K33" s="62" t="s">
        <v>517</v>
      </c>
    </row>
    <row r="34" spans="1:11" x14ac:dyDescent="0.2">
      <c r="A34" s="62"/>
      <c r="B34" s="63">
        <v>439</v>
      </c>
      <c r="C34" s="99" t="s">
        <v>646</v>
      </c>
      <c r="D34" s="64" t="s">
        <v>16</v>
      </c>
      <c r="E34" s="65">
        <v>29.7</v>
      </c>
      <c r="F34" s="66">
        <v>1490</v>
      </c>
      <c r="G34" s="66">
        <v>2340</v>
      </c>
      <c r="H34" s="65">
        <v>29.41</v>
      </c>
      <c r="I34" s="100">
        <v>0.26041666666666669</v>
      </c>
      <c r="J34" s="68"/>
      <c r="K34" s="62" t="s">
        <v>517</v>
      </c>
    </row>
    <row r="35" spans="1:11" x14ac:dyDescent="0.2">
      <c r="A35" s="62"/>
      <c r="B35" s="63">
        <v>438</v>
      </c>
      <c r="C35" s="99" t="s">
        <v>646</v>
      </c>
      <c r="D35" s="64" t="s">
        <v>16</v>
      </c>
      <c r="E35" s="65">
        <v>38.4</v>
      </c>
      <c r="F35" s="66">
        <v>1910</v>
      </c>
      <c r="G35" s="66">
        <v>1910</v>
      </c>
      <c r="H35" s="65">
        <v>38.159999999999997</v>
      </c>
      <c r="I35" s="100">
        <v>0.27430555555555552</v>
      </c>
      <c r="J35" s="68"/>
      <c r="K35" s="62" t="s">
        <v>648</v>
      </c>
    </row>
    <row r="36" spans="1:11" x14ac:dyDescent="0.2">
      <c r="A36" s="62"/>
      <c r="B36" s="63">
        <v>437</v>
      </c>
      <c r="C36" s="99" t="s">
        <v>646</v>
      </c>
      <c r="D36" s="64" t="s">
        <v>23</v>
      </c>
      <c r="E36" s="65">
        <v>27.1</v>
      </c>
      <c r="F36" s="66">
        <v>1350</v>
      </c>
      <c r="G36" s="66">
        <v>2650</v>
      </c>
      <c r="H36" s="65">
        <v>24.58</v>
      </c>
      <c r="I36" s="100">
        <v>0.24652777777777779</v>
      </c>
      <c r="J36" s="68"/>
      <c r="K36" s="62" t="s">
        <v>517</v>
      </c>
    </row>
    <row r="37" spans="1:11" x14ac:dyDescent="0.2">
      <c r="A37" s="62"/>
      <c r="B37" s="63">
        <v>436</v>
      </c>
      <c r="C37" s="99" t="s">
        <v>646</v>
      </c>
      <c r="D37" s="64" t="s">
        <v>23</v>
      </c>
      <c r="E37" s="65">
        <v>32.6</v>
      </c>
      <c r="F37" s="66">
        <v>2890</v>
      </c>
      <c r="G37" s="66">
        <v>1680</v>
      </c>
      <c r="H37" s="65">
        <v>24.7</v>
      </c>
      <c r="I37" s="100">
        <v>0.3263888888888889</v>
      </c>
      <c r="J37" s="68"/>
      <c r="K37" s="62" t="s">
        <v>649</v>
      </c>
    </row>
    <row r="38" spans="1:11" x14ac:dyDescent="0.2">
      <c r="A38" s="62"/>
      <c r="B38" s="63">
        <v>435</v>
      </c>
      <c r="C38" s="99" t="s">
        <v>646</v>
      </c>
      <c r="D38" s="64" t="s">
        <v>16</v>
      </c>
      <c r="E38" s="65">
        <v>30.5</v>
      </c>
      <c r="F38" s="66">
        <v>1520</v>
      </c>
      <c r="G38" s="66">
        <v>1520</v>
      </c>
      <c r="H38" s="65">
        <v>30.05</v>
      </c>
      <c r="I38" s="100">
        <v>0.20833333333333334</v>
      </c>
      <c r="J38" s="68"/>
      <c r="K38" s="62" t="s">
        <v>517</v>
      </c>
    </row>
    <row r="39" spans="1:11" x14ac:dyDescent="0.2">
      <c r="A39" s="62"/>
      <c r="B39" s="63">
        <v>434</v>
      </c>
      <c r="C39" s="99" t="s">
        <v>646</v>
      </c>
      <c r="D39" s="64" t="s">
        <v>20</v>
      </c>
      <c r="E39" s="65">
        <v>25.4</v>
      </c>
      <c r="F39" s="66">
        <v>920</v>
      </c>
      <c r="G39" s="66">
        <v>920</v>
      </c>
      <c r="H39" s="65">
        <v>25.33</v>
      </c>
      <c r="I39" s="100">
        <v>0.13194444444444445</v>
      </c>
      <c r="J39" s="68"/>
      <c r="K39" s="62" t="s">
        <v>650</v>
      </c>
    </row>
    <row r="40" spans="1:11" x14ac:dyDescent="0.2">
      <c r="A40" s="62"/>
      <c r="B40" s="63">
        <v>433</v>
      </c>
      <c r="C40" s="99" t="s">
        <v>651</v>
      </c>
      <c r="D40" s="64" t="s">
        <v>16</v>
      </c>
      <c r="E40" s="65">
        <v>22.5</v>
      </c>
      <c r="F40" s="66">
        <v>1420</v>
      </c>
      <c r="G40" s="66">
        <v>1420</v>
      </c>
      <c r="H40" s="65">
        <v>22.38</v>
      </c>
      <c r="I40" s="100">
        <v>0.20486111111111113</v>
      </c>
      <c r="J40" s="68"/>
      <c r="K40" s="62" t="s">
        <v>652</v>
      </c>
    </row>
    <row r="41" spans="1:11" x14ac:dyDescent="0.2">
      <c r="A41" s="62"/>
      <c r="B41" s="63">
        <v>432</v>
      </c>
      <c r="C41" s="99" t="s">
        <v>651</v>
      </c>
      <c r="D41" s="64" t="s">
        <v>16</v>
      </c>
      <c r="E41" s="65">
        <v>35.799999999999997</v>
      </c>
      <c r="F41" s="66">
        <v>2190</v>
      </c>
      <c r="G41" s="66">
        <v>2190</v>
      </c>
      <c r="H41" s="65">
        <v>35.619999999999997</v>
      </c>
      <c r="I41" s="100">
        <v>0.30902777777777779</v>
      </c>
      <c r="J41" s="68"/>
      <c r="K41" s="62" t="s">
        <v>653</v>
      </c>
    </row>
    <row r="42" spans="1:11" x14ac:dyDescent="0.2">
      <c r="A42" s="62"/>
      <c r="B42" s="63">
        <v>431</v>
      </c>
      <c r="C42" s="99" t="s">
        <v>651</v>
      </c>
      <c r="D42" s="64" t="s">
        <v>16</v>
      </c>
      <c r="E42" s="65">
        <v>22.5</v>
      </c>
      <c r="F42" s="66">
        <v>820</v>
      </c>
      <c r="G42" s="66">
        <v>820</v>
      </c>
      <c r="H42" s="65">
        <v>21.7</v>
      </c>
      <c r="I42" s="100">
        <v>0.18402777777777779</v>
      </c>
      <c r="J42" s="68" t="s">
        <v>654</v>
      </c>
      <c r="K42" s="62" t="s">
        <v>517</v>
      </c>
    </row>
    <row r="43" spans="1:11" x14ac:dyDescent="0.2">
      <c r="A43" s="62"/>
      <c r="B43" s="63">
        <v>430</v>
      </c>
      <c r="C43" s="99" t="s">
        <v>651</v>
      </c>
      <c r="D43" s="64" t="s">
        <v>16</v>
      </c>
      <c r="E43" s="65">
        <v>22.1</v>
      </c>
      <c r="F43" s="66">
        <v>1900</v>
      </c>
      <c r="G43" s="66">
        <v>1900</v>
      </c>
      <c r="H43" s="65">
        <v>17.28</v>
      </c>
      <c r="I43" s="100">
        <v>0.25</v>
      </c>
      <c r="J43" s="68"/>
      <c r="K43" s="62" t="s">
        <v>655</v>
      </c>
    </row>
    <row r="44" spans="1:11" x14ac:dyDescent="0.2">
      <c r="A44" s="62"/>
      <c r="B44" s="63">
        <v>429</v>
      </c>
      <c r="C44" s="99" t="s">
        <v>651</v>
      </c>
      <c r="D44" s="64" t="s">
        <v>16</v>
      </c>
      <c r="E44" s="65">
        <v>27.3</v>
      </c>
      <c r="F44" s="66">
        <v>1920</v>
      </c>
      <c r="G44" s="66">
        <v>1830</v>
      </c>
      <c r="H44" s="65">
        <v>26.62</v>
      </c>
      <c r="I44" s="100">
        <v>0.24652777777777779</v>
      </c>
      <c r="J44" s="68"/>
      <c r="K44" s="62" t="s">
        <v>656</v>
      </c>
    </row>
    <row r="45" spans="1:11" x14ac:dyDescent="0.2">
      <c r="A45" s="62"/>
      <c r="B45" s="63">
        <v>428</v>
      </c>
      <c r="C45" s="99" t="s">
        <v>651</v>
      </c>
      <c r="D45" s="64" t="s">
        <v>16</v>
      </c>
      <c r="E45" s="65">
        <v>37.299999999999997</v>
      </c>
      <c r="F45" s="66">
        <v>2650</v>
      </c>
      <c r="G45" s="66">
        <v>2650</v>
      </c>
      <c r="H45" s="65">
        <v>33.729999999999997</v>
      </c>
      <c r="I45" s="100">
        <v>0.3125</v>
      </c>
      <c r="J45" s="68"/>
      <c r="K45" s="62" t="s">
        <v>657</v>
      </c>
    </row>
    <row r="46" spans="1:11" x14ac:dyDescent="0.2">
      <c r="A46" s="62"/>
      <c r="B46" s="63">
        <v>427</v>
      </c>
      <c r="C46" s="99" t="s">
        <v>651</v>
      </c>
      <c r="D46" s="64" t="s">
        <v>16</v>
      </c>
      <c r="E46" s="65">
        <v>28.3</v>
      </c>
      <c r="F46" s="66">
        <v>1750</v>
      </c>
      <c r="G46" s="66">
        <v>1750</v>
      </c>
      <c r="H46" s="65">
        <v>24.73</v>
      </c>
      <c r="I46" s="100">
        <v>0.25694444444444448</v>
      </c>
      <c r="J46" s="68"/>
      <c r="K46" s="62" t="s">
        <v>658</v>
      </c>
    </row>
    <row r="47" spans="1:11" x14ac:dyDescent="0.2">
      <c r="A47" s="62"/>
      <c r="B47" s="63">
        <v>426</v>
      </c>
      <c r="C47" s="99" t="s">
        <v>651</v>
      </c>
      <c r="D47" s="64" t="s">
        <v>16</v>
      </c>
      <c r="E47" s="65">
        <v>28.5</v>
      </c>
      <c r="F47" s="66">
        <v>2210</v>
      </c>
      <c r="G47" s="66">
        <v>2210</v>
      </c>
      <c r="H47" s="65">
        <v>27.72</v>
      </c>
      <c r="I47" s="100">
        <v>0.2673611111111111</v>
      </c>
      <c r="J47" s="68"/>
      <c r="K47" s="62" t="s">
        <v>659</v>
      </c>
    </row>
    <row r="48" spans="1:11" x14ac:dyDescent="0.2">
      <c r="A48" s="62"/>
      <c r="B48" s="63">
        <v>425</v>
      </c>
      <c r="C48" s="99" t="s">
        <v>651</v>
      </c>
      <c r="D48" s="64" t="s">
        <v>20</v>
      </c>
      <c r="E48" s="65">
        <v>28.1</v>
      </c>
      <c r="F48" s="66">
        <v>580</v>
      </c>
      <c r="G48" s="66">
        <v>580</v>
      </c>
      <c r="H48" s="65">
        <v>27.87</v>
      </c>
      <c r="I48" s="100">
        <v>0.15277777777777776</v>
      </c>
      <c r="J48" s="68"/>
      <c r="K48" s="62" t="s">
        <v>660</v>
      </c>
    </row>
    <row r="49" spans="1:11" x14ac:dyDescent="0.2">
      <c r="A49" s="62"/>
      <c r="B49" s="63">
        <v>424</v>
      </c>
      <c r="C49" s="99" t="s">
        <v>661</v>
      </c>
      <c r="D49" s="64" t="s">
        <v>16</v>
      </c>
      <c r="E49" s="65">
        <v>42.1</v>
      </c>
      <c r="F49" s="66">
        <v>3390</v>
      </c>
      <c r="G49" s="66">
        <v>3450</v>
      </c>
      <c r="H49" s="65">
        <v>41.75</v>
      </c>
      <c r="I49" s="100">
        <v>0.4236111111111111</v>
      </c>
      <c r="J49" s="68" t="s">
        <v>197</v>
      </c>
      <c r="K49" s="62" t="s">
        <v>662</v>
      </c>
    </row>
    <row r="50" spans="1:11" x14ac:dyDescent="0.2">
      <c r="A50" s="62"/>
      <c r="B50" s="63">
        <v>423</v>
      </c>
      <c r="C50" s="99" t="s">
        <v>661</v>
      </c>
      <c r="D50" s="64" t="s">
        <v>14</v>
      </c>
      <c r="E50" s="65">
        <v>25.8</v>
      </c>
      <c r="F50" s="66">
        <v>810</v>
      </c>
      <c r="G50" s="66">
        <v>810</v>
      </c>
      <c r="H50" s="65">
        <v>24.72</v>
      </c>
      <c r="I50" s="100">
        <v>0.16944444444444443</v>
      </c>
      <c r="J50" s="68"/>
      <c r="K50" s="62" t="s">
        <v>517</v>
      </c>
    </row>
    <row r="51" spans="1:11" x14ac:dyDescent="0.2">
      <c r="A51" s="62"/>
      <c r="B51" s="63">
        <v>422</v>
      </c>
      <c r="C51" s="99" t="s">
        <v>661</v>
      </c>
      <c r="D51" s="64" t="s">
        <v>23</v>
      </c>
      <c r="E51" s="65">
        <v>23.9</v>
      </c>
      <c r="F51" s="66">
        <v>1440</v>
      </c>
      <c r="G51" s="66">
        <v>1440</v>
      </c>
      <c r="H51" s="65">
        <v>21.76</v>
      </c>
      <c r="I51" s="100">
        <v>0.23263888888888887</v>
      </c>
      <c r="J51" s="68" t="s">
        <v>454</v>
      </c>
      <c r="K51" s="62" t="s">
        <v>517</v>
      </c>
    </row>
    <row r="52" spans="1:11" x14ac:dyDescent="0.2">
      <c r="A52" s="62"/>
      <c r="B52" s="63">
        <v>421</v>
      </c>
      <c r="C52" s="99" t="s">
        <v>661</v>
      </c>
      <c r="D52" s="64" t="s">
        <v>23</v>
      </c>
      <c r="E52" s="65">
        <v>33.9</v>
      </c>
      <c r="F52" s="66">
        <v>2390</v>
      </c>
      <c r="G52" s="66">
        <v>2390</v>
      </c>
      <c r="H52" s="65">
        <v>30.34</v>
      </c>
      <c r="I52" s="100">
        <v>0.32291666666666669</v>
      </c>
      <c r="J52" s="68"/>
      <c r="K52" s="62" t="s">
        <v>663</v>
      </c>
    </row>
    <row r="53" spans="1:11" x14ac:dyDescent="0.2">
      <c r="A53" s="62"/>
      <c r="B53" s="63">
        <v>420</v>
      </c>
      <c r="C53" s="99" t="s">
        <v>661</v>
      </c>
      <c r="D53" s="64" t="s">
        <v>664</v>
      </c>
      <c r="E53" s="65">
        <v>27.8</v>
      </c>
      <c r="F53" s="66">
        <v>750</v>
      </c>
      <c r="G53" s="66">
        <v>750</v>
      </c>
      <c r="H53" s="65">
        <v>26.47</v>
      </c>
      <c r="I53" s="100">
        <v>0.17708333333333334</v>
      </c>
      <c r="J53" s="68"/>
      <c r="K53" s="62" t="s">
        <v>517</v>
      </c>
    </row>
    <row r="54" spans="1:11" x14ac:dyDescent="0.2">
      <c r="A54" s="62"/>
      <c r="B54" s="63">
        <v>419</v>
      </c>
      <c r="C54" s="99" t="s">
        <v>661</v>
      </c>
      <c r="D54" s="64" t="s">
        <v>16</v>
      </c>
      <c r="E54" s="65">
        <v>28</v>
      </c>
      <c r="F54" s="66">
        <v>2180</v>
      </c>
      <c r="G54" s="66">
        <v>2180</v>
      </c>
      <c r="H54" s="65">
        <v>27.78</v>
      </c>
      <c r="I54" s="100">
        <v>0.23958333333333334</v>
      </c>
      <c r="J54" s="68"/>
      <c r="K54" s="62" t="s">
        <v>665</v>
      </c>
    </row>
    <row r="55" spans="1:11" x14ac:dyDescent="0.2">
      <c r="A55" s="62"/>
      <c r="B55" s="63">
        <v>418</v>
      </c>
      <c r="C55" s="99" t="s">
        <v>661</v>
      </c>
      <c r="D55" s="64" t="s">
        <v>19</v>
      </c>
      <c r="E55" s="65">
        <v>24.4</v>
      </c>
      <c r="F55" s="66">
        <v>2220</v>
      </c>
      <c r="G55" s="66">
        <v>1470</v>
      </c>
      <c r="H55" s="65">
        <v>24.21</v>
      </c>
      <c r="I55" s="100">
        <v>0.21875</v>
      </c>
      <c r="J55" s="68"/>
      <c r="K55" s="62" t="s">
        <v>666</v>
      </c>
    </row>
    <row r="56" spans="1:11" x14ac:dyDescent="0.2">
      <c r="A56" s="62"/>
      <c r="B56" s="63">
        <v>417</v>
      </c>
      <c r="C56" s="99" t="s">
        <v>661</v>
      </c>
      <c r="D56" s="64" t="s">
        <v>664</v>
      </c>
      <c r="E56" s="65">
        <v>20.64</v>
      </c>
      <c r="F56" s="66">
        <v>520</v>
      </c>
      <c r="G56" s="66">
        <v>520</v>
      </c>
      <c r="H56" s="65">
        <v>19.28</v>
      </c>
      <c r="I56" s="100">
        <v>0.15625</v>
      </c>
      <c r="J56" s="68" t="s">
        <v>654</v>
      </c>
      <c r="K56" s="62" t="s">
        <v>517</v>
      </c>
    </row>
    <row r="57" spans="1:11" x14ac:dyDescent="0.2">
      <c r="A57" s="62"/>
      <c r="B57" s="63">
        <v>416</v>
      </c>
      <c r="C57" s="99" t="s">
        <v>661</v>
      </c>
      <c r="D57" s="64" t="s">
        <v>664</v>
      </c>
      <c r="E57" s="65">
        <v>29.2</v>
      </c>
      <c r="F57" s="66">
        <v>890</v>
      </c>
      <c r="G57" s="66">
        <v>890</v>
      </c>
      <c r="H57" s="65">
        <v>29.09</v>
      </c>
      <c r="I57" s="100">
        <v>0.17013888888888887</v>
      </c>
      <c r="J57" s="68"/>
      <c r="K57" s="62" t="s">
        <v>517</v>
      </c>
    </row>
    <row r="58" spans="1:11" x14ac:dyDescent="0.2">
      <c r="A58" s="62"/>
      <c r="B58" s="63">
        <v>415</v>
      </c>
      <c r="C58" s="99" t="s">
        <v>667</v>
      </c>
      <c r="D58" s="64" t="s">
        <v>668</v>
      </c>
      <c r="E58" s="65">
        <v>28.18</v>
      </c>
      <c r="F58" s="66">
        <v>1730</v>
      </c>
      <c r="G58" s="66">
        <v>2130</v>
      </c>
      <c r="H58" s="65">
        <v>27.45</v>
      </c>
      <c r="I58" s="100">
        <v>0.26041666666666669</v>
      </c>
      <c r="J58" s="68"/>
      <c r="K58" s="62" t="s">
        <v>669</v>
      </c>
    </row>
    <row r="59" spans="1:11" x14ac:dyDescent="0.2">
      <c r="A59" s="62"/>
      <c r="B59" s="63">
        <v>414</v>
      </c>
      <c r="C59" s="99" t="s">
        <v>667</v>
      </c>
      <c r="D59" s="64" t="s">
        <v>21</v>
      </c>
      <c r="E59" s="65">
        <v>26.33</v>
      </c>
      <c r="F59" s="66">
        <v>460</v>
      </c>
      <c r="G59" s="66">
        <v>910</v>
      </c>
      <c r="H59" s="65">
        <v>25</v>
      </c>
      <c r="I59" s="100">
        <v>0.17708333333333334</v>
      </c>
      <c r="J59" s="68"/>
      <c r="K59" s="62" t="s">
        <v>517</v>
      </c>
    </row>
    <row r="60" spans="1:11" x14ac:dyDescent="0.2">
      <c r="A60" s="62"/>
      <c r="B60" s="63">
        <v>413</v>
      </c>
      <c r="C60" s="99" t="s">
        <v>667</v>
      </c>
      <c r="D60" s="64" t="s">
        <v>19</v>
      </c>
      <c r="E60" s="65">
        <v>23.55</v>
      </c>
      <c r="F60" s="66">
        <v>1160</v>
      </c>
      <c r="G60" s="66">
        <v>1160</v>
      </c>
      <c r="H60" s="65">
        <v>23.16</v>
      </c>
      <c r="I60" s="100">
        <v>0.18055555555555555</v>
      </c>
      <c r="J60" s="68" t="s">
        <v>197</v>
      </c>
      <c r="K60" s="62" t="s">
        <v>670</v>
      </c>
    </row>
    <row r="61" spans="1:11" x14ac:dyDescent="0.2">
      <c r="A61" s="62"/>
      <c r="B61" s="63">
        <v>412</v>
      </c>
      <c r="C61" s="99" t="s">
        <v>667</v>
      </c>
      <c r="D61" s="64" t="s">
        <v>671</v>
      </c>
      <c r="E61" s="65">
        <v>22.11</v>
      </c>
      <c r="F61" s="66">
        <v>660</v>
      </c>
      <c r="G61" s="66">
        <v>660</v>
      </c>
      <c r="H61" s="65">
        <v>22.11</v>
      </c>
      <c r="I61" s="100">
        <v>0.17361111111111113</v>
      </c>
      <c r="J61" s="68" t="s">
        <v>197</v>
      </c>
      <c r="K61" s="62" t="s">
        <v>517</v>
      </c>
    </row>
    <row r="62" spans="1:11" x14ac:dyDescent="0.2">
      <c r="A62" s="62"/>
      <c r="B62" s="63">
        <v>411</v>
      </c>
      <c r="C62" s="99" t="s">
        <v>667</v>
      </c>
      <c r="D62" s="64" t="s">
        <v>16</v>
      </c>
      <c r="E62" s="65">
        <v>25.8</v>
      </c>
      <c r="F62" s="66">
        <v>1790</v>
      </c>
      <c r="G62" s="66">
        <v>1790</v>
      </c>
      <c r="H62" s="65">
        <v>22.5</v>
      </c>
      <c r="I62" s="100">
        <v>0.23263888888888887</v>
      </c>
      <c r="J62" s="68" t="s">
        <v>672</v>
      </c>
      <c r="K62" s="62" t="s">
        <v>673</v>
      </c>
    </row>
    <row r="63" spans="1:11" x14ac:dyDescent="0.2">
      <c r="A63" s="62"/>
      <c r="B63" s="63">
        <v>410</v>
      </c>
      <c r="C63" s="99" t="s">
        <v>667</v>
      </c>
      <c r="D63" s="64" t="s">
        <v>16</v>
      </c>
      <c r="E63" s="65">
        <v>28.6</v>
      </c>
      <c r="F63" s="66">
        <v>2000</v>
      </c>
      <c r="G63" s="66">
        <v>2000</v>
      </c>
      <c r="H63" s="65">
        <v>28.55</v>
      </c>
      <c r="I63" s="100">
        <v>0.26041666666666669</v>
      </c>
      <c r="J63" s="68"/>
      <c r="K63" s="62" t="s">
        <v>674</v>
      </c>
    </row>
    <row r="64" spans="1:11" x14ac:dyDescent="0.2">
      <c r="A64" s="62"/>
      <c r="B64" s="63">
        <v>409</v>
      </c>
      <c r="C64" s="99" t="s">
        <v>667</v>
      </c>
      <c r="D64" s="64" t="s">
        <v>16</v>
      </c>
      <c r="E64" s="65">
        <v>25.8</v>
      </c>
      <c r="F64" s="66">
        <v>1260</v>
      </c>
      <c r="G64" s="66">
        <v>1260</v>
      </c>
      <c r="H64" s="65">
        <v>24.85</v>
      </c>
      <c r="I64" s="100">
        <v>0.21527777777777779</v>
      </c>
      <c r="J64" s="68"/>
      <c r="K64" s="62" t="s">
        <v>517</v>
      </c>
    </row>
    <row r="65" spans="1:11" x14ac:dyDescent="0.2">
      <c r="A65" s="62"/>
      <c r="B65" s="63">
        <v>408</v>
      </c>
      <c r="C65" s="99" t="s">
        <v>667</v>
      </c>
      <c r="D65" s="64" t="s">
        <v>16</v>
      </c>
      <c r="E65" s="65">
        <v>40.700000000000003</v>
      </c>
      <c r="F65" s="66">
        <v>1620</v>
      </c>
      <c r="G65" s="66">
        <v>1620</v>
      </c>
      <c r="H65" s="65">
        <v>39.840000000000003</v>
      </c>
      <c r="I65" s="100">
        <v>0.29166666666666669</v>
      </c>
      <c r="J65" s="68"/>
      <c r="K65" s="62" t="s">
        <v>675</v>
      </c>
    </row>
    <row r="66" spans="1:11" x14ac:dyDescent="0.2">
      <c r="A66" s="62"/>
      <c r="B66" s="63">
        <v>407</v>
      </c>
      <c r="C66" s="99" t="s">
        <v>676</v>
      </c>
      <c r="D66" s="64" t="s">
        <v>677</v>
      </c>
      <c r="E66" s="65">
        <v>23.7</v>
      </c>
      <c r="F66" s="66">
        <v>980</v>
      </c>
      <c r="G66" s="66">
        <v>980</v>
      </c>
      <c r="H66" s="65">
        <v>20.170000000000002</v>
      </c>
      <c r="I66" s="100">
        <v>0.17361111111111113</v>
      </c>
      <c r="J66" s="68" t="s">
        <v>197</v>
      </c>
      <c r="K66" s="62" t="s">
        <v>678</v>
      </c>
    </row>
    <row r="67" spans="1:11" x14ac:dyDescent="0.2">
      <c r="A67" s="62"/>
      <c r="B67" s="63">
        <v>406</v>
      </c>
      <c r="C67" s="99" t="s">
        <v>676</v>
      </c>
      <c r="D67" s="64" t="s">
        <v>16</v>
      </c>
      <c r="E67" s="65">
        <v>26.4</v>
      </c>
      <c r="F67" s="66">
        <v>1150</v>
      </c>
      <c r="G67" s="66">
        <v>1150</v>
      </c>
      <c r="H67" s="65">
        <v>24.75</v>
      </c>
      <c r="I67" s="100">
        <v>0.21527777777777779</v>
      </c>
      <c r="J67" s="68"/>
      <c r="K67" s="62" t="s">
        <v>679</v>
      </c>
    </row>
    <row r="68" spans="1:11" x14ac:dyDescent="0.2">
      <c r="A68" s="62"/>
      <c r="B68" s="63">
        <v>405</v>
      </c>
      <c r="C68" s="99" t="s">
        <v>676</v>
      </c>
      <c r="D68" s="64" t="s">
        <v>16</v>
      </c>
      <c r="E68" s="65">
        <v>32.1</v>
      </c>
      <c r="F68" s="66">
        <v>2250</v>
      </c>
      <c r="G68" s="66">
        <v>2250</v>
      </c>
      <c r="H68" s="65">
        <v>31.55</v>
      </c>
      <c r="I68" s="100">
        <v>0.28472222222222221</v>
      </c>
      <c r="J68" s="68"/>
      <c r="K68" s="62" t="s">
        <v>680</v>
      </c>
    </row>
    <row r="69" spans="1:11" x14ac:dyDescent="0.2">
      <c r="A69" s="62"/>
      <c r="B69" s="63">
        <v>404</v>
      </c>
      <c r="C69" s="99" t="s">
        <v>676</v>
      </c>
      <c r="D69" s="64" t="s">
        <v>16</v>
      </c>
      <c r="E69" s="65">
        <v>22.8</v>
      </c>
      <c r="F69" s="66">
        <v>1190</v>
      </c>
      <c r="G69" s="66">
        <v>1190</v>
      </c>
      <c r="H69" s="65">
        <v>21.28</v>
      </c>
      <c r="I69" s="100">
        <v>0.21875</v>
      </c>
      <c r="J69" s="68" t="s">
        <v>681</v>
      </c>
      <c r="K69" s="62" t="s">
        <v>517</v>
      </c>
    </row>
    <row r="70" spans="1:11" x14ac:dyDescent="0.2">
      <c r="A70" s="62"/>
      <c r="B70" s="63">
        <v>403</v>
      </c>
      <c r="C70" s="99" t="s">
        <v>676</v>
      </c>
      <c r="D70" s="64" t="s">
        <v>16</v>
      </c>
      <c r="E70" s="65">
        <v>27.1</v>
      </c>
      <c r="F70" s="66">
        <v>1360</v>
      </c>
      <c r="G70" s="66">
        <v>1360</v>
      </c>
      <c r="H70" s="65">
        <v>26.93</v>
      </c>
      <c r="I70" s="100">
        <v>0.19097222222222221</v>
      </c>
      <c r="J70" s="68"/>
      <c r="K70" s="62" t="s">
        <v>682</v>
      </c>
    </row>
    <row r="71" spans="1:11" x14ac:dyDescent="0.2">
      <c r="A71" s="62"/>
      <c r="B71" s="63">
        <v>402</v>
      </c>
      <c r="C71" s="99" t="s">
        <v>676</v>
      </c>
      <c r="D71" s="64" t="s">
        <v>671</v>
      </c>
      <c r="E71" s="65">
        <v>16.3</v>
      </c>
      <c r="F71" s="66">
        <v>600</v>
      </c>
      <c r="G71" s="66">
        <v>600</v>
      </c>
      <c r="H71" s="65">
        <v>16.239999999999998</v>
      </c>
      <c r="I71" s="100">
        <v>9.375E-2</v>
      </c>
      <c r="J71" s="68"/>
      <c r="K71" s="62" t="s">
        <v>683</v>
      </c>
    </row>
    <row r="72" spans="1:11" x14ac:dyDescent="0.2">
      <c r="A72" s="62"/>
      <c r="B72" s="63">
        <v>401</v>
      </c>
      <c r="C72" s="99" t="s">
        <v>676</v>
      </c>
      <c r="D72" s="64" t="s">
        <v>16</v>
      </c>
      <c r="E72" s="65">
        <v>35.1</v>
      </c>
      <c r="F72" s="66">
        <v>2720</v>
      </c>
      <c r="G72" s="66">
        <v>2720</v>
      </c>
      <c r="H72" s="65">
        <v>33.32</v>
      </c>
      <c r="I72" s="100">
        <v>0.3125</v>
      </c>
      <c r="J72" s="68" t="s">
        <v>684</v>
      </c>
      <c r="K72" s="62" t="s">
        <v>685</v>
      </c>
    </row>
    <row r="73" spans="1:11" x14ac:dyDescent="0.2">
      <c r="A73" s="62"/>
      <c r="B73" s="63">
        <v>400</v>
      </c>
      <c r="C73" s="99" t="s">
        <v>676</v>
      </c>
      <c r="D73" s="64" t="s">
        <v>16</v>
      </c>
      <c r="E73" s="65">
        <v>32.200000000000003</v>
      </c>
      <c r="F73" s="66">
        <v>1530</v>
      </c>
      <c r="G73" s="66">
        <v>1530</v>
      </c>
      <c r="H73" s="65">
        <v>29.39</v>
      </c>
      <c r="I73" s="100">
        <v>0.24305555555555555</v>
      </c>
      <c r="J73" s="68"/>
      <c r="K73" s="62" t="s">
        <v>517</v>
      </c>
    </row>
    <row r="74" spans="1:11" x14ac:dyDescent="0.2">
      <c r="A74" s="62"/>
      <c r="B74" s="63">
        <v>399</v>
      </c>
      <c r="C74" s="99" t="s">
        <v>676</v>
      </c>
      <c r="D74" s="64" t="s">
        <v>16</v>
      </c>
      <c r="E74" s="65">
        <v>28.5</v>
      </c>
      <c r="F74" s="66">
        <v>1510</v>
      </c>
      <c r="G74" s="66">
        <v>1510</v>
      </c>
      <c r="H74" s="65">
        <v>26.19</v>
      </c>
      <c r="I74" s="100">
        <v>0.20486111111111113</v>
      </c>
      <c r="J74" s="68" t="s">
        <v>190</v>
      </c>
      <c r="K74" s="62" t="s">
        <v>517</v>
      </c>
    </row>
    <row r="75" spans="1:11" x14ac:dyDescent="0.2">
      <c r="A75" s="62"/>
      <c r="B75" s="63">
        <v>398</v>
      </c>
      <c r="C75" s="99" t="s">
        <v>676</v>
      </c>
      <c r="D75" s="64" t="s">
        <v>20</v>
      </c>
      <c r="E75" s="65">
        <v>23.3</v>
      </c>
      <c r="F75" s="66">
        <v>450</v>
      </c>
      <c r="G75" s="66">
        <v>450</v>
      </c>
      <c r="H75" s="65">
        <v>22.81</v>
      </c>
      <c r="I75" s="100">
        <v>0.13541666666666666</v>
      </c>
      <c r="J75" s="68"/>
      <c r="K75" s="62" t="s">
        <v>517</v>
      </c>
    </row>
    <row r="76" spans="1:11" x14ac:dyDescent="0.2">
      <c r="A76" s="62"/>
      <c r="B76" s="63">
        <v>397</v>
      </c>
      <c r="C76" s="99" t="s">
        <v>676</v>
      </c>
      <c r="D76" s="64" t="s">
        <v>21</v>
      </c>
      <c r="E76" s="65">
        <v>29.1</v>
      </c>
      <c r="F76" s="66">
        <v>1370</v>
      </c>
      <c r="G76" s="66">
        <v>1310</v>
      </c>
      <c r="H76" s="65">
        <v>27.88</v>
      </c>
      <c r="I76" s="100">
        <v>0.20138888888888887</v>
      </c>
      <c r="J76" s="68"/>
      <c r="K76" s="62" t="s">
        <v>517</v>
      </c>
    </row>
    <row r="77" spans="1:11" x14ac:dyDescent="0.2">
      <c r="A77" s="62"/>
      <c r="B77" s="63">
        <v>396</v>
      </c>
      <c r="C77" s="99" t="s">
        <v>686</v>
      </c>
      <c r="D77" s="64" t="s">
        <v>21</v>
      </c>
      <c r="E77" s="65">
        <v>23.4</v>
      </c>
      <c r="F77" s="66">
        <v>1480</v>
      </c>
      <c r="G77" s="66">
        <v>1480</v>
      </c>
      <c r="H77" s="65">
        <v>22.75</v>
      </c>
      <c r="I77" s="100">
        <v>0.19097222222222221</v>
      </c>
      <c r="J77" s="68" t="s">
        <v>197</v>
      </c>
      <c r="K77" s="62" t="s">
        <v>687</v>
      </c>
    </row>
    <row r="78" spans="1:11" x14ac:dyDescent="0.2">
      <c r="A78" s="62"/>
      <c r="B78" s="63">
        <v>395</v>
      </c>
      <c r="C78" s="99" t="s">
        <v>686</v>
      </c>
      <c r="D78" s="64" t="s">
        <v>16</v>
      </c>
      <c r="E78" s="65">
        <v>27.5</v>
      </c>
      <c r="F78" s="66">
        <v>1670</v>
      </c>
      <c r="G78" s="66">
        <v>1670</v>
      </c>
      <c r="H78" s="65">
        <v>26.34</v>
      </c>
      <c r="I78" s="100">
        <v>0.20138888888888887</v>
      </c>
      <c r="J78" s="68"/>
      <c r="K78" s="62" t="s">
        <v>688</v>
      </c>
    </row>
    <row r="79" spans="1:11" x14ac:dyDescent="0.2">
      <c r="A79" s="62"/>
      <c r="B79" s="63">
        <v>394</v>
      </c>
      <c r="C79" s="99" t="s">
        <v>686</v>
      </c>
      <c r="D79" s="64" t="s">
        <v>23</v>
      </c>
      <c r="E79" s="65">
        <v>28.3</v>
      </c>
      <c r="F79" s="66">
        <v>1680</v>
      </c>
      <c r="G79" s="66">
        <v>1680</v>
      </c>
      <c r="H79" s="65">
        <v>27.17</v>
      </c>
      <c r="I79" s="100">
        <v>0.20486111111111113</v>
      </c>
      <c r="J79" s="68" t="s">
        <v>454</v>
      </c>
      <c r="K79" s="62" t="s">
        <v>517</v>
      </c>
    </row>
    <row r="80" spans="1:11" x14ac:dyDescent="0.2">
      <c r="A80" s="62"/>
      <c r="B80" s="63">
        <v>393</v>
      </c>
      <c r="C80" s="99" t="s">
        <v>686</v>
      </c>
      <c r="D80" s="64" t="s">
        <v>16</v>
      </c>
      <c r="E80" s="65">
        <v>26.5</v>
      </c>
      <c r="F80" s="66">
        <v>2060</v>
      </c>
      <c r="G80" s="66">
        <v>2500</v>
      </c>
      <c r="H80" s="65">
        <v>25.75</v>
      </c>
      <c r="I80" s="100">
        <v>0.27430555555555552</v>
      </c>
      <c r="J80" s="68" t="s">
        <v>689</v>
      </c>
      <c r="K80" s="62" t="s">
        <v>690</v>
      </c>
    </row>
    <row r="81" spans="1:11" x14ac:dyDescent="0.2">
      <c r="A81" s="62"/>
      <c r="B81" s="63">
        <v>392</v>
      </c>
      <c r="C81" s="99" t="s">
        <v>686</v>
      </c>
      <c r="D81" s="64" t="s">
        <v>671</v>
      </c>
      <c r="E81" s="65">
        <v>21.7</v>
      </c>
      <c r="F81" s="66">
        <v>790</v>
      </c>
      <c r="G81" s="66">
        <v>790</v>
      </c>
      <c r="H81" s="65">
        <v>20.25</v>
      </c>
      <c r="I81" s="100">
        <v>0.1423611111111111</v>
      </c>
      <c r="J81" s="68" t="s">
        <v>197</v>
      </c>
      <c r="K81" s="62" t="s">
        <v>517</v>
      </c>
    </row>
    <row r="82" spans="1:11" x14ac:dyDescent="0.2">
      <c r="A82" s="62"/>
      <c r="B82" s="63">
        <v>391</v>
      </c>
      <c r="C82" s="99" t="s">
        <v>686</v>
      </c>
      <c r="D82" s="64" t="s">
        <v>21</v>
      </c>
      <c r="E82" s="65">
        <v>41.5</v>
      </c>
      <c r="F82" s="66">
        <v>1170</v>
      </c>
      <c r="G82" s="66">
        <v>1300</v>
      </c>
      <c r="H82" s="65">
        <v>39.08</v>
      </c>
      <c r="I82" s="100">
        <v>0.25347222222222221</v>
      </c>
      <c r="J82" s="68" t="s">
        <v>691</v>
      </c>
      <c r="K82" s="62" t="s">
        <v>692</v>
      </c>
    </row>
    <row r="83" spans="1:11" x14ac:dyDescent="0.2">
      <c r="A83" s="62"/>
      <c r="B83" s="63">
        <v>390</v>
      </c>
      <c r="C83" s="99" t="s">
        <v>686</v>
      </c>
      <c r="D83" s="64" t="s">
        <v>16</v>
      </c>
      <c r="E83" s="65">
        <v>27.6</v>
      </c>
      <c r="F83" s="66">
        <v>1000</v>
      </c>
      <c r="G83" s="66">
        <v>1000</v>
      </c>
      <c r="H83" s="65">
        <v>27.15</v>
      </c>
      <c r="I83" s="100">
        <v>0.19444444444444445</v>
      </c>
      <c r="J83" s="68"/>
      <c r="K83" s="62" t="s">
        <v>517</v>
      </c>
    </row>
    <row r="84" spans="1:11" x14ac:dyDescent="0.2">
      <c r="A84" s="62"/>
      <c r="B84" s="63">
        <v>389</v>
      </c>
      <c r="C84" s="99" t="s">
        <v>686</v>
      </c>
      <c r="D84" s="64" t="s">
        <v>16</v>
      </c>
      <c r="E84" s="65">
        <v>30.9</v>
      </c>
      <c r="F84" s="66">
        <v>1440</v>
      </c>
      <c r="G84" s="66">
        <v>1440</v>
      </c>
      <c r="H84" s="65">
        <v>28.59</v>
      </c>
      <c r="I84" s="100">
        <v>0.20138888888888887</v>
      </c>
      <c r="J84" s="68"/>
      <c r="K84" s="62" t="s">
        <v>517</v>
      </c>
    </row>
    <row r="85" spans="1:11" x14ac:dyDescent="0.2">
      <c r="A85" s="62"/>
      <c r="B85" s="63">
        <v>388</v>
      </c>
      <c r="C85" s="99" t="s">
        <v>686</v>
      </c>
      <c r="D85" s="64" t="s">
        <v>671</v>
      </c>
      <c r="E85" s="65">
        <v>21</v>
      </c>
      <c r="F85" s="66">
        <v>760</v>
      </c>
      <c r="G85" s="66">
        <v>760</v>
      </c>
      <c r="H85" s="65">
        <v>20.81</v>
      </c>
      <c r="I85" s="100">
        <v>0.12847222222222224</v>
      </c>
      <c r="J85" s="68"/>
      <c r="K85" s="62" t="s">
        <v>517</v>
      </c>
    </row>
    <row r="86" spans="1:11" x14ac:dyDescent="0.2">
      <c r="A86" s="62"/>
      <c r="B86" s="63">
        <v>387</v>
      </c>
      <c r="C86" s="99" t="s">
        <v>693</v>
      </c>
      <c r="D86" s="64" t="s">
        <v>694</v>
      </c>
      <c r="E86" s="65">
        <v>22.3</v>
      </c>
      <c r="F86" s="66">
        <v>880</v>
      </c>
      <c r="G86" s="66">
        <v>880</v>
      </c>
      <c r="H86" s="65">
        <v>20.3</v>
      </c>
      <c r="I86" s="100">
        <v>0.1423611111111111</v>
      </c>
      <c r="J86" s="68"/>
      <c r="K86" s="62" t="s">
        <v>517</v>
      </c>
    </row>
    <row r="87" spans="1:11" s="102" customFormat="1" ht="34" x14ac:dyDescent="0.2">
      <c r="A87" s="108"/>
      <c r="B87" s="109">
        <v>386</v>
      </c>
      <c r="C87" s="110" t="s">
        <v>693</v>
      </c>
      <c r="D87" s="111" t="s">
        <v>16</v>
      </c>
      <c r="E87" s="112">
        <v>20.399999999999999</v>
      </c>
      <c r="F87" s="113">
        <v>1530</v>
      </c>
      <c r="G87" s="113">
        <v>1530</v>
      </c>
      <c r="H87" s="112">
        <v>18.59</v>
      </c>
      <c r="I87" s="114">
        <v>0.19444444444444445</v>
      </c>
      <c r="J87" s="115" t="s">
        <v>695</v>
      </c>
      <c r="K87" s="108" t="s">
        <v>696</v>
      </c>
    </row>
    <row r="88" spans="1:11" x14ac:dyDescent="0.2">
      <c r="A88" s="62"/>
      <c r="B88" s="63">
        <v>385</v>
      </c>
      <c r="C88" s="99" t="s">
        <v>693</v>
      </c>
      <c r="D88" s="64" t="s">
        <v>671</v>
      </c>
      <c r="E88" s="65">
        <v>26.5</v>
      </c>
      <c r="F88" s="66">
        <v>700</v>
      </c>
      <c r="G88" s="66">
        <v>700</v>
      </c>
      <c r="H88" s="65">
        <v>24.85</v>
      </c>
      <c r="I88" s="100">
        <v>0.16319444444444445</v>
      </c>
      <c r="J88" s="68" t="s">
        <v>197</v>
      </c>
      <c r="K88" s="62" t="s">
        <v>517</v>
      </c>
    </row>
    <row r="89" spans="1:11" x14ac:dyDescent="0.2">
      <c r="A89" s="62"/>
      <c r="B89" s="63">
        <v>384</v>
      </c>
      <c r="C89" s="99" t="s">
        <v>693</v>
      </c>
      <c r="D89" s="64" t="s">
        <v>16</v>
      </c>
      <c r="E89" s="65">
        <v>25</v>
      </c>
      <c r="F89" s="66">
        <v>1150</v>
      </c>
      <c r="G89" s="66">
        <v>1150</v>
      </c>
      <c r="H89" s="65">
        <v>24.5</v>
      </c>
      <c r="I89" s="100">
        <v>0.18055555555555555</v>
      </c>
      <c r="J89" s="68" t="s">
        <v>697</v>
      </c>
      <c r="K89" s="62" t="s">
        <v>698</v>
      </c>
    </row>
    <row r="90" spans="1:11" x14ac:dyDescent="0.2">
      <c r="A90" s="62"/>
      <c r="B90" s="63">
        <v>383</v>
      </c>
      <c r="C90" s="99" t="s">
        <v>693</v>
      </c>
      <c r="D90" s="64" t="s">
        <v>21</v>
      </c>
      <c r="E90" s="65">
        <v>25.4</v>
      </c>
      <c r="F90" s="66">
        <v>1300</v>
      </c>
      <c r="G90" s="66">
        <v>600</v>
      </c>
      <c r="H90" s="65">
        <v>24.12</v>
      </c>
      <c r="I90" s="100">
        <v>0.16666666666666666</v>
      </c>
      <c r="J90" s="68" t="s">
        <v>699</v>
      </c>
      <c r="K90" s="62" t="s">
        <v>700</v>
      </c>
    </row>
    <row r="91" spans="1:11" x14ac:dyDescent="0.2">
      <c r="A91" s="62"/>
      <c r="B91" s="63">
        <v>382</v>
      </c>
      <c r="C91" s="99" t="s">
        <v>693</v>
      </c>
      <c r="D91" s="64" t="s">
        <v>16</v>
      </c>
      <c r="E91" s="65">
        <v>25.6</v>
      </c>
      <c r="F91" s="66">
        <v>1090</v>
      </c>
      <c r="G91" s="66">
        <v>1090</v>
      </c>
      <c r="H91" s="65">
        <v>25.6</v>
      </c>
      <c r="I91" s="100">
        <v>0.19791666666666666</v>
      </c>
      <c r="J91" s="68"/>
      <c r="K91" s="62" t="s">
        <v>701</v>
      </c>
    </row>
    <row r="92" spans="1:11" x14ac:dyDescent="0.2">
      <c r="A92" s="62"/>
      <c r="B92" s="63">
        <v>381</v>
      </c>
      <c r="C92" s="99" t="s">
        <v>693</v>
      </c>
      <c r="D92" s="64" t="s">
        <v>664</v>
      </c>
      <c r="E92" s="65">
        <v>27.1</v>
      </c>
      <c r="F92" s="66">
        <v>890</v>
      </c>
      <c r="G92" s="66">
        <v>890</v>
      </c>
      <c r="H92" s="65">
        <v>25.58</v>
      </c>
      <c r="I92" s="100">
        <v>0.15972222222222224</v>
      </c>
      <c r="J92" s="68"/>
      <c r="K92" s="62" t="s">
        <v>517</v>
      </c>
    </row>
    <row r="93" spans="1:11" x14ac:dyDescent="0.2">
      <c r="A93" s="62"/>
      <c r="B93" s="63">
        <v>380</v>
      </c>
      <c r="C93" s="99" t="s">
        <v>693</v>
      </c>
      <c r="D93" s="64" t="s">
        <v>671</v>
      </c>
      <c r="E93" s="65">
        <v>24.1</v>
      </c>
      <c r="F93" s="66">
        <v>750</v>
      </c>
      <c r="G93" s="66">
        <v>750</v>
      </c>
      <c r="H93" s="65">
        <v>23.63</v>
      </c>
      <c r="I93" s="100">
        <v>0.14930555555555555</v>
      </c>
      <c r="J93" s="68"/>
      <c r="K93" s="62" t="s">
        <v>517</v>
      </c>
    </row>
    <row r="94" spans="1:11" x14ac:dyDescent="0.2">
      <c r="A94" s="62"/>
      <c r="B94" s="63">
        <v>379</v>
      </c>
      <c r="C94" s="99" t="s">
        <v>693</v>
      </c>
      <c r="D94" s="64" t="s">
        <v>671</v>
      </c>
      <c r="E94" s="65">
        <v>24.6</v>
      </c>
      <c r="F94" s="66">
        <v>820</v>
      </c>
      <c r="G94" s="66">
        <v>820</v>
      </c>
      <c r="H94" s="65">
        <v>24.31</v>
      </c>
      <c r="I94" s="100">
        <v>0.1423611111111111</v>
      </c>
      <c r="J94" s="68"/>
      <c r="K94" s="62" t="s">
        <v>517</v>
      </c>
    </row>
    <row r="95" spans="1:11" x14ac:dyDescent="0.2">
      <c r="A95" s="62"/>
      <c r="B95" s="63">
        <v>378</v>
      </c>
      <c r="C95" s="99" t="s">
        <v>693</v>
      </c>
      <c r="D95" s="64" t="s">
        <v>694</v>
      </c>
      <c r="E95" s="65">
        <v>23.4</v>
      </c>
      <c r="F95" s="66">
        <v>1240</v>
      </c>
      <c r="G95" s="66">
        <v>1240</v>
      </c>
      <c r="H95" s="65">
        <v>22.8</v>
      </c>
      <c r="I95" s="100">
        <v>0.17708333333333334</v>
      </c>
      <c r="J95" s="68"/>
      <c r="K95" s="62" t="s">
        <v>517</v>
      </c>
    </row>
    <row r="96" spans="1:11" x14ac:dyDescent="0.2">
      <c r="A96" s="62"/>
      <c r="B96" s="63">
        <v>377</v>
      </c>
      <c r="C96" s="99" t="s">
        <v>702</v>
      </c>
      <c r="D96" s="64" t="s">
        <v>20</v>
      </c>
      <c r="E96" s="65">
        <v>20.2</v>
      </c>
      <c r="F96" s="66">
        <v>200</v>
      </c>
      <c r="G96" s="66">
        <v>200</v>
      </c>
      <c r="H96" s="65">
        <v>20.170000000000002</v>
      </c>
      <c r="I96" s="100">
        <v>0.15625</v>
      </c>
      <c r="J96" s="68" t="s">
        <v>197</v>
      </c>
      <c r="K96" s="62" t="s">
        <v>703</v>
      </c>
    </row>
    <row r="97" spans="1:11" x14ac:dyDescent="0.2">
      <c r="A97" s="62"/>
      <c r="B97" s="63">
        <v>376</v>
      </c>
      <c r="C97" s="99" t="s">
        <v>702</v>
      </c>
      <c r="D97" s="64" t="s">
        <v>21</v>
      </c>
      <c r="E97" s="65">
        <v>29.2</v>
      </c>
      <c r="F97" s="66">
        <v>1350</v>
      </c>
      <c r="G97" s="66">
        <v>1350</v>
      </c>
      <c r="H97" s="65">
        <v>28.47</v>
      </c>
      <c r="I97" s="100">
        <v>0.21875</v>
      </c>
      <c r="J97" s="68" t="s">
        <v>704</v>
      </c>
      <c r="K97" s="62" t="s">
        <v>705</v>
      </c>
    </row>
    <row r="98" spans="1:11" x14ac:dyDescent="0.2">
      <c r="A98" s="62"/>
      <c r="B98" s="63">
        <v>375</v>
      </c>
      <c r="C98" s="99" t="s">
        <v>702</v>
      </c>
      <c r="D98" s="64" t="s">
        <v>16</v>
      </c>
      <c r="E98" s="65">
        <v>29.1</v>
      </c>
      <c r="F98" s="66">
        <v>1400</v>
      </c>
      <c r="G98" s="66">
        <v>1400</v>
      </c>
      <c r="H98" s="65">
        <v>28.07</v>
      </c>
      <c r="I98" s="100">
        <v>0.23263888888888887</v>
      </c>
      <c r="J98" s="68" t="s">
        <v>706</v>
      </c>
      <c r="K98" s="62" t="s">
        <v>517</v>
      </c>
    </row>
    <row r="99" spans="1:11" x14ac:dyDescent="0.2">
      <c r="A99" s="62"/>
      <c r="B99" s="63">
        <v>374</v>
      </c>
      <c r="C99" s="99" t="s">
        <v>702</v>
      </c>
      <c r="D99" s="64" t="s">
        <v>16</v>
      </c>
      <c r="E99" s="65">
        <v>30.6</v>
      </c>
      <c r="F99" s="66">
        <v>1690</v>
      </c>
      <c r="G99" s="66">
        <v>1690</v>
      </c>
      <c r="H99" s="65">
        <v>29.59</v>
      </c>
      <c r="I99" s="100">
        <v>0.25347222222222221</v>
      </c>
      <c r="J99" s="68"/>
      <c r="K99" s="62" t="s">
        <v>517</v>
      </c>
    </row>
    <row r="100" spans="1:11" x14ac:dyDescent="0.2">
      <c r="A100" s="62"/>
      <c r="B100" s="63">
        <v>373</v>
      </c>
      <c r="C100" s="99" t="s">
        <v>702</v>
      </c>
      <c r="D100" s="64" t="s">
        <v>16</v>
      </c>
      <c r="E100" s="65">
        <v>24.6</v>
      </c>
      <c r="F100" s="66">
        <v>1290</v>
      </c>
      <c r="G100" s="66">
        <v>1290</v>
      </c>
      <c r="H100" s="65">
        <v>23.63</v>
      </c>
      <c r="I100" s="100">
        <v>0.18402777777777779</v>
      </c>
      <c r="J100" s="68" t="s">
        <v>707</v>
      </c>
      <c r="K100" s="62" t="s">
        <v>708</v>
      </c>
    </row>
    <row r="101" spans="1:11" x14ac:dyDescent="0.2">
      <c r="A101" s="62"/>
      <c r="B101" s="63">
        <v>372</v>
      </c>
      <c r="C101" s="99" t="s">
        <v>702</v>
      </c>
      <c r="D101" s="64" t="s">
        <v>671</v>
      </c>
      <c r="E101" s="65">
        <v>26.7</v>
      </c>
      <c r="F101" s="66">
        <v>1240</v>
      </c>
      <c r="G101" s="66">
        <v>1240</v>
      </c>
      <c r="H101" s="65">
        <v>25.19</v>
      </c>
      <c r="I101" s="100">
        <v>0.17013888888888887</v>
      </c>
      <c r="J101" s="68"/>
      <c r="K101" s="62" t="s">
        <v>517</v>
      </c>
    </row>
    <row r="102" spans="1:11" x14ac:dyDescent="0.2">
      <c r="A102" s="62"/>
      <c r="B102" s="63">
        <v>371</v>
      </c>
      <c r="C102" s="99" t="s">
        <v>702</v>
      </c>
      <c r="D102" s="64" t="s">
        <v>694</v>
      </c>
      <c r="E102" s="65">
        <v>28.8</v>
      </c>
      <c r="F102" s="66">
        <v>1150</v>
      </c>
      <c r="G102" s="66">
        <v>1150</v>
      </c>
      <c r="H102" s="65">
        <v>27.89</v>
      </c>
      <c r="I102" s="100">
        <v>0.17361111111111113</v>
      </c>
      <c r="J102" s="68"/>
      <c r="K102" s="62" t="s">
        <v>709</v>
      </c>
    </row>
    <row r="103" spans="1:11" x14ac:dyDescent="0.2">
      <c r="A103" s="62"/>
      <c r="B103" s="63">
        <v>370</v>
      </c>
      <c r="C103" s="99" t="s">
        <v>702</v>
      </c>
      <c r="D103" s="64" t="s">
        <v>16</v>
      </c>
      <c r="E103" s="65">
        <v>30.4</v>
      </c>
      <c r="F103" s="66">
        <v>320</v>
      </c>
      <c r="G103" s="66">
        <v>320</v>
      </c>
      <c r="H103" s="65">
        <v>29.96</v>
      </c>
      <c r="I103" s="100">
        <v>0.22222222222222221</v>
      </c>
      <c r="J103" s="68" t="s">
        <v>371</v>
      </c>
      <c r="K103" s="62" t="s">
        <v>710</v>
      </c>
    </row>
    <row r="104" spans="1:11" x14ac:dyDescent="0.2">
      <c r="A104" s="62"/>
      <c r="B104" s="63">
        <v>369</v>
      </c>
      <c r="C104" s="99" t="s">
        <v>702</v>
      </c>
      <c r="D104" s="64" t="s">
        <v>694</v>
      </c>
      <c r="E104" s="65">
        <v>23</v>
      </c>
      <c r="F104" s="66">
        <v>1080</v>
      </c>
      <c r="G104" s="66">
        <v>1080</v>
      </c>
      <c r="H104" s="65">
        <v>22.47</v>
      </c>
      <c r="I104" s="100">
        <v>0.17013888888888887</v>
      </c>
      <c r="J104" s="68"/>
      <c r="K104" s="62" t="s">
        <v>711</v>
      </c>
    </row>
    <row r="105" spans="1:11" x14ac:dyDescent="0.2">
      <c r="A105" s="62"/>
      <c r="B105" s="63">
        <v>368</v>
      </c>
      <c r="C105" s="99" t="s">
        <v>702</v>
      </c>
      <c r="D105" s="64" t="s">
        <v>16</v>
      </c>
      <c r="E105" s="65">
        <v>23.5</v>
      </c>
      <c r="F105" s="66">
        <v>690</v>
      </c>
      <c r="G105" s="66">
        <v>690</v>
      </c>
      <c r="H105" s="65">
        <v>23.32</v>
      </c>
      <c r="I105" s="100">
        <v>0.18402777777777779</v>
      </c>
      <c r="J105" s="68" t="s">
        <v>190</v>
      </c>
      <c r="K105" s="62" t="s">
        <v>712</v>
      </c>
    </row>
    <row r="106" spans="1:11" x14ac:dyDescent="0.2">
      <c r="A106" s="62"/>
      <c r="B106" s="63">
        <v>367</v>
      </c>
      <c r="C106" s="99" t="s">
        <v>713</v>
      </c>
      <c r="D106" s="64" t="s">
        <v>23</v>
      </c>
      <c r="E106" s="65">
        <v>24.5</v>
      </c>
      <c r="F106" s="66">
        <v>1050</v>
      </c>
      <c r="G106" s="66">
        <v>830</v>
      </c>
      <c r="H106" s="65">
        <v>23.1</v>
      </c>
      <c r="I106" s="100">
        <v>0.1875</v>
      </c>
      <c r="J106" s="68"/>
      <c r="K106" s="62" t="s">
        <v>714</v>
      </c>
    </row>
    <row r="107" spans="1:11" x14ac:dyDescent="0.2">
      <c r="A107" s="62"/>
      <c r="B107" s="63">
        <v>366</v>
      </c>
      <c r="C107" s="99" t="s">
        <v>713</v>
      </c>
      <c r="D107" s="64" t="s">
        <v>671</v>
      </c>
      <c r="E107" s="65">
        <v>25.1</v>
      </c>
      <c r="F107" s="66">
        <v>950</v>
      </c>
      <c r="G107" s="66">
        <v>950</v>
      </c>
      <c r="H107" s="65">
        <v>23.57</v>
      </c>
      <c r="I107" s="100">
        <v>0.18055555555555555</v>
      </c>
      <c r="J107" s="68"/>
      <c r="K107" s="62" t="s">
        <v>517</v>
      </c>
    </row>
    <row r="108" spans="1:11" x14ac:dyDescent="0.2">
      <c r="A108" s="62"/>
      <c r="B108" s="63">
        <v>365</v>
      </c>
      <c r="C108" s="99" t="s">
        <v>713</v>
      </c>
      <c r="D108" s="64" t="s">
        <v>694</v>
      </c>
      <c r="E108" s="65">
        <v>26.7</v>
      </c>
      <c r="F108" s="66">
        <v>1340</v>
      </c>
      <c r="G108" s="66">
        <v>1340</v>
      </c>
      <c r="H108" s="65">
        <v>26.16</v>
      </c>
      <c r="I108" s="100">
        <v>0.20138888888888887</v>
      </c>
      <c r="J108" s="68"/>
      <c r="K108" s="62" t="s">
        <v>715</v>
      </c>
    </row>
    <row r="109" spans="1:11" x14ac:dyDescent="0.2">
      <c r="A109" s="62"/>
      <c r="B109" s="63">
        <v>364</v>
      </c>
      <c r="C109" s="99" t="s">
        <v>713</v>
      </c>
      <c r="D109" s="64" t="s">
        <v>23</v>
      </c>
      <c r="E109" s="65">
        <v>27.7</v>
      </c>
      <c r="F109" s="66">
        <v>1900</v>
      </c>
      <c r="G109" s="66">
        <v>1900</v>
      </c>
      <c r="H109" s="65">
        <v>27.67</v>
      </c>
      <c r="I109" s="100">
        <v>0.24652777777777779</v>
      </c>
      <c r="J109" s="68" t="s">
        <v>454</v>
      </c>
      <c r="K109" s="62" t="s">
        <v>716</v>
      </c>
    </row>
    <row r="110" spans="1:11" x14ac:dyDescent="0.2">
      <c r="A110" s="62"/>
      <c r="B110" s="63">
        <v>363</v>
      </c>
      <c r="C110" s="99" t="s">
        <v>713</v>
      </c>
      <c r="D110" s="64" t="s">
        <v>16</v>
      </c>
      <c r="E110" s="65">
        <v>25.5</v>
      </c>
      <c r="F110" s="66">
        <v>1110</v>
      </c>
      <c r="G110" s="66">
        <v>1110</v>
      </c>
      <c r="H110" s="65">
        <v>24.84</v>
      </c>
      <c r="I110" s="100">
        <v>0.20486111111111113</v>
      </c>
      <c r="J110" s="68"/>
      <c r="K110" s="62" t="s">
        <v>517</v>
      </c>
    </row>
    <row r="111" spans="1:11" x14ac:dyDescent="0.2">
      <c r="A111" s="62"/>
      <c r="B111" s="63">
        <v>362</v>
      </c>
      <c r="C111" s="99" t="s">
        <v>713</v>
      </c>
      <c r="D111" s="64" t="s">
        <v>671</v>
      </c>
      <c r="E111" s="65">
        <v>24.5</v>
      </c>
      <c r="F111" s="66">
        <v>780</v>
      </c>
      <c r="G111" s="66">
        <v>780</v>
      </c>
      <c r="H111" s="65">
        <v>24.1</v>
      </c>
      <c r="I111" s="100">
        <v>0.16666666666666666</v>
      </c>
      <c r="J111" s="68" t="s">
        <v>197</v>
      </c>
      <c r="K111" s="62" t="s">
        <v>717</v>
      </c>
    </row>
    <row r="112" spans="1:11" x14ac:dyDescent="0.2">
      <c r="A112" s="62"/>
      <c r="B112" s="63">
        <v>361</v>
      </c>
      <c r="C112" s="99" t="s">
        <v>713</v>
      </c>
      <c r="D112" s="64" t="s">
        <v>21</v>
      </c>
      <c r="E112" s="65">
        <v>22</v>
      </c>
      <c r="F112" s="66">
        <v>990</v>
      </c>
      <c r="G112" s="66">
        <v>220</v>
      </c>
      <c r="H112" s="65">
        <v>19.850000000000001</v>
      </c>
      <c r="I112" s="100">
        <v>0.15277777777777776</v>
      </c>
      <c r="J112" s="68"/>
      <c r="K112" s="62" t="s">
        <v>517</v>
      </c>
    </row>
    <row r="113" spans="1:11" x14ac:dyDescent="0.2">
      <c r="A113" s="62"/>
      <c r="B113" s="63">
        <v>360</v>
      </c>
      <c r="C113" s="99" t="s">
        <v>713</v>
      </c>
      <c r="D113" s="64" t="s">
        <v>671</v>
      </c>
      <c r="E113" s="65">
        <v>27.7</v>
      </c>
      <c r="F113" s="66">
        <v>1290</v>
      </c>
      <c r="G113" s="66">
        <v>1290</v>
      </c>
      <c r="H113" s="65">
        <v>27.44</v>
      </c>
      <c r="I113" s="100">
        <v>0.21180555555555555</v>
      </c>
      <c r="J113" s="68"/>
      <c r="K113" s="62" t="s">
        <v>718</v>
      </c>
    </row>
    <row r="114" spans="1:11" x14ac:dyDescent="0.2">
      <c r="A114" s="62"/>
      <c r="B114" s="63">
        <v>359</v>
      </c>
      <c r="C114" s="99" t="s">
        <v>713</v>
      </c>
      <c r="D114" s="64" t="s">
        <v>16</v>
      </c>
      <c r="E114" s="65">
        <v>27.5</v>
      </c>
      <c r="F114" s="66">
        <v>1520</v>
      </c>
      <c r="G114" s="66">
        <v>1520</v>
      </c>
      <c r="H114" s="65">
        <v>27.44</v>
      </c>
      <c r="I114" s="100">
        <v>0.22222222222222221</v>
      </c>
      <c r="J114" s="68"/>
      <c r="K114" s="62" t="s">
        <v>719</v>
      </c>
    </row>
    <row r="115" spans="1:11" x14ac:dyDescent="0.2">
      <c r="A115" s="62"/>
      <c r="B115" s="63">
        <v>358</v>
      </c>
      <c r="C115" s="99" t="s">
        <v>720</v>
      </c>
      <c r="D115" s="64" t="s">
        <v>694</v>
      </c>
      <c r="E115" s="65">
        <v>27.1</v>
      </c>
      <c r="F115" s="66">
        <v>1330</v>
      </c>
      <c r="G115" s="66">
        <v>1330</v>
      </c>
      <c r="H115" s="65">
        <v>25.03</v>
      </c>
      <c r="I115" s="100">
        <v>0.21180555555555555</v>
      </c>
      <c r="J115" s="68" t="s">
        <v>721</v>
      </c>
      <c r="K115" s="62" t="s">
        <v>722</v>
      </c>
    </row>
    <row r="116" spans="1:11" x14ac:dyDescent="0.2">
      <c r="A116" s="62"/>
      <c r="B116" s="63">
        <v>357</v>
      </c>
      <c r="C116" s="99" t="s">
        <v>720</v>
      </c>
      <c r="D116" s="64" t="s">
        <v>21</v>
      </c>
      <c r="E116" s="65">
        <v>27</v>
      </c>
      <c r="F116" s="66">
        <v>960</v>
      </c>
      <c r="G116" s="66">
        <v>960</v>
      </c>
      <c r="H116" s="65">
        <v>24.85</v>
      </c>
      <c r="I116" s="100">
        <v>0.17361111111111113</v>
      </c>
      <c r="J116" s="68"/>
      <c r="K116" s="62" t="s">
        <v>723</v>
      </c>
    </row>
    <row r="117" spans="1:11" x14ac:dyDescent="0.2">
      <c r="A117" s="62"/>
      <c r="B117" s="63">
        <v>356</v>
      </c>
      <c r="C117" s="99" t="s">
        <v>720</v>
      </c>
      <c r="D117" s="64" t="s">
        <v>671</v>
      </c>
      <c r="E117" s="65">
        <v>24.7</v>
      </c>
      <c r="F117" s="66">
        <v>930</v>
      </c>
      <c r="G117" s="66">
        <v>1300</v>
      </c>
      <c r="H117" s="65">
        <v>23.63</v>
      </c>
      <c r="I117" s="100">
        <v>0.22916666666666666</v>
      </c>
      <c r="J117" s="68" t="s">
        <v>724</v>
      </c>
      <c r="K117" s="62" t="s">
        <v>725</v>
      </c>
    </row>
    <row r="118" spans="1:11" x14ac:dyDescent="0.2">
      <c r="A118" s="62"/>
      <c r="B118" s="63">
        <v>355</v>
      </c>
      <c r="C118" s="99" t="s">
        <v>720</v>
      </c>
      <c r="D118" s="64" t="s">
        <v>16</v>
      </c>
      <c r="E118" s="65">
        <v>27</v>
      </c>
      <c r="F118" s="66">
        <v>2010</v>
      </c>
      <c r="G118" s="66">
        <v>2010</v>
      </c>
      <c r="H118" s="65">
        <v>26.61</v>
      </c>
      <c r="I118" s="100">
        <v>0.28125</v>
      </c>
      <c r="J118" s="68" t="s">
        <v>162</v>
      </c>
      <c r="K118" s="62" t="s">
        <v>726</v>
      </c>
    </row>
    <row r="119" spans="1:11" x14ac:dyDescent="0.2">
      <c r="A119" s="62"/>
      <c r="B119" s="63">
        <v>354</v>
      </c>
      <c r="C119" s="99" t="s">
        <v>720</v>
      </c>
      <c r="D119" s="64" t="s">
        <v>16</v>
      </c>
      <c r="E119" s="65">
        <v>28.2</v>
      </c>
      <c r="F119" s="66">
        <v>1250</v>
      </c>
      <c r="G119" s="66">
        <v>1250</v>
      </c>
      <c r="H119" s="65">
        <v>28.1</v>
      </c>
      <c r="I119" s="100">
        <v>0.20138888888888887</v>
      </c>
      <c r="J119" s="68"/>
      <c r="K119" s="62" t="s">
        <v>517</v>
      </c>
    </row>
    <row r="120" spans="1:11" x14ac:dyDescent="0.2">
      <c r="A120" s="62"/>
      <c r="B120" s="63">
        <v>353</v>
      </c>
      <c r="C120" s="99" t="s">
        <v>720</v>
      </c>
      <c r="D120" s="64" t="s">
        <v>664</v>
      </c>
      <c r="E120" s="65">
        <v>27.4</v>
      </c>
      <c r="F120" s="66">
        <v>880</v>
      </c>
      <c r="G120" s="66">
        <v>880</v>
      </c>
      <c r="H120" s="65">
        <v>26.8</v>
      </c>
      <c r="I120" s="100">
        <v>0.15972222222222224</v>
      </c>
      <c r="J120" s="68"/>
      <c r="K120" s="62" t="s">
        <v>727</v>
      </c>
    </row>
    <row r="121" spans="1:11" x14ac:dyDescent="0.2">
      <c r="A121" s="62"/>
      <c r="B121" s="63">
        <v>352</v>
      </c>
      <c r="C121" s="99" t="s">
        <v>720</v>
      </c>
      <c r="D121" s="64" t="s">
        <v>694</v>
      </c>
      <c r="E121" s="65">
        <v>26.5</v>
      </c>
      <c r="F121" s="66">
        <v>1150</v>
      </c>
      <c r="G121" s="66">
        <v>1150</v>
      </c>
      <c r="H121" s="65">
        <v>26.41</v>
      </c>
      <c r="I121" s="100">
        <v>0.1875</v>
      </c>
      <c r="J121" s="68"/>
      <c r="K121" s="62" t="s">
        <v>728</v>
      </c>
    </row>
    <row r="122" spans="1:11" x14ac:dyDescent="0.2">
      <c r="A122" s="62"/>
      <c r="B122" s="63">
        <v>351</v>
      </c>
      <c r="C122" s="99" t="s">
        <v>720</v>
      </c>
      <c r="D122" s="64" t="s">
        <v>21</v>
      </c>
      <c r="E122" s="65">
        <v>29</v>
      </c>
      <c r="F122" s="66">
        <v>950</v>
      </c>
      <c r="G122" s="66">
        <v>950</v>
      </c>
      <c r="H122" s="65">
        <v>28.17</v>
      </c>
      <c r="I122" s="100">
        <v>0.20138888888888887</v>
      </c>
      <c r="J122" s="68" t="s">
        <v>190</v>
      </c>
      <c r="K122" s="62" t="s">
        <v>729</v>
      </c>
    </row>
  </sheetData>
  <pageMargins left="0.75" right="0.75" top="1" bottom="1" header="0.5" footer="0.5"/>
  <pageSetup paperSize="9" orientation="portrait" horizontalDpi="4294967292" verticalDpi="4294967292"/>
  <ignoredErrors>
    <ignoredError sqref="E5 G7 H4 I8 F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Récapitulatif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Progression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Bourquin</dc:creator>
  <cp:keywords/>
  <dc:description/>
  <cp:lastModifiedBy>Pascal Bourquin</cp:lastModifiedBy>
  <cp:revision/>
  <dcterms:created xsi:type="dcterms:W3CDTF">2013-12-01T18:50:16Z</dcterms:created>
  <dcterms:modified xsi:type="dcterms:W3CDTF">2024-03-17T17:37:54Z</dcterms:modified>
  <cp:category/>
  <cp:contentStatus/>
</cp:coreProperties>
</file>